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15480" windowHeight="11640" firstSheet="4" activeTab="8"/>
  </bookViews>
  <sheets>
    <sheet name="January 2009" sheetId="1" r:id="rId1"/>
    <sheet name="February 2009" sheetId="2" r:id="rId2"/>
    <sheet name="March 2009" sheetId="3" r:id="rId3"/>
    <sheet name="April 2009" sheetId="4" r:id="rId4"/>
    <sheet name="May 2009" sheetId="5" r:id="rId5"/>
    <sheet name="June 2009" sheetId="6" r:id="rId6"/>
    <sheet name="July 2009" sheetId="7" r:id="rId7"/>
    <sheet name="August 2009" sheetId="8" r:id="rId8"/>
    <sheet name="September 2009" sheetId="9" r:id="rId9"/>
    <sheet name="October 2009" sheetId="10" r:id="rId10"/>
    <sheet name="November 2009" sheetId="11" r:id="rId11"/>
    <sheet name="December 2009" sheetId="12" r:id="rId12"/>
  </sheets>
  <definedNames>
    <definedName name="_xlnm.Print_Area" localSheetId="3">'April 2009'!$A$1:$AG$61</definedName>
    <definedName name="_xlnm.Print_Area" localSheetId="11">'December 2009'!$A$1:$AH$62</definedName>
    <definedName name="_xlnm.Print_Area" localSheetId="1">'February 2009'!$A$1:$AH$62</definedName>
    <definedName name="_xlnm.Print_Area" localSheetId="0">'January 2009'!$A$1:$AH$62</definedName>
    <definedName name="_xlnm.Print_Area" localSheetId="2">'March 2009'!$A$1:$AH$62</definedName>
    <definedName name="_xlnm.Print_Area" localSheetId="4">'May 2009'!$A$1:$AG$62</definedName>
    <definedName name="_xlnm.Print_Area" localSheetId="10">'November 2009'!$A$1:$AG$62</definedName>
    <definedName name="_xlnm.Print_Area" localSheetId="9">'October 2009'!$A$1:$AH$63</definedName>
    <definedName name="_xlnm.Print_Area" localSheetId="8">'September 2009'!$A$1:$AG$55</definedName>
  </definedNames>
  <calcPr fullCalcOnLoad="1"/>
</workbook>
</file>

<file path=xl/sharedStrings.xml><?xml version="1.0" encoding="utf-8"?>
<sst xmlns="http://schemas.openxmlformats.org/spreadsheetml/2006/main" count="476" uniqueCount="40">
  <si>
    <t>City of Wilmington</t>
  </si>
  <si>
    <t xml:space="preserve">    * Brandywine Filter Plt.</t>
  </si>
  <si>
    <t xml:space="preserve">   * Porter Filter Plant</t>
  </si>
  <si>
    <t>Artesian Water Co.</t>
  </si>
  <si>
    <t xml:space="preserve">    * Wells</t>
  </si>
  <si>
    <t xml:space="preserve">    * CWA (PA) Intercon.</t>
  </si>
  <si>
    <t xml:space="preserve">    * New Castle Intercon.</t>
  </si>
  <si>
    <t xml:space="preserve">    * Wilmington Intercon.</t>
  </si>
  <si>
    <t>United Water Delaware</t>
  </si>
  <si>
    <t xml:space="preserve">    * White Clay Cr./Stanton</t>
  </si>
  <si>
    <t xml:space="preserve">        - Hoopes Release</t>
  </si>
  <si>
    <t xml:space="preserve">    * Artesian Intercon.</t>
  </si>
  <si>
    <t>City of Newark</t>
  </si>
  <si>
    <t xml:space="preserve">    * White Clay Cr. WTP</t>
  </si>
  <si>
    <t xml:space="preserve">    * United Intercon.</t>
  </si>
  <si>
    <t>New Castle Brd. of W &amp; L</t>
  </si>
  <si>
    <t>Subtotal</t>
  </si>
  <si>
    <t>- Del. Interconnections</t>
  </si>
  <si>
    <t xml:space="preserve">    * Christina River WTP                    </t>
  </si>
  <si>
    <t xml:space="preserve">    * Wells (North)</t>
  </si>
  <si>
    <t>Note: Water demand data provided by the public water purveyors and compiled by the University of Delaware, Institute for Public Administration,  Water Resources Agency.</t>
  </si>
  <si>
    <t>Water Purveyor</t>
  </si>
  <si>
    <t xml:space="preserve"> </t>
  </si>
  <si>
    <t>Water Production in Northern New Castle County</t>
  </si>
  <si>
    <t xml:space="preserve">            .newport bridge</t>
  </si>
  <si>
    <t xml:space="preserve"> Raw Chlorides(Stanton Plt)</t>
  </si>
  <si>
    <t xml:space="preserve">            .churchman's</t>
  </si>
  <si>
    <t xml:space="preserve">            .tcs</t>
  </si>
  <si>
    <t>ASR</t>
  </si>
  <si>
    <t>Avg</t>
  </si>
  <si>
    <t>AVG</t>
  </si>
  <si>
    <t>*Newark Resevoir</t>
  </si>
  <si>
    <t xml:space="preserve">    * Newark Reservoir</t>
  </si>
  <si>
    <t>*Newark Reservoir</t>
  </si>
  <si>
    <t>Note: Water demand data provided by the public water purveyors and compiled by the University of Delaware, Institute for Public Administration, Water Resources Agency.</t>
  </si>
  <si>
    <t>Mean</t>
  </si>
  <si>
    <t xml:space="preserve">                  ASR</t>
  </si>
  <si>
    <t xml:space="preserve">    * ASR</t>
  </si>
  <si>
    <t>mgd</t>
  </si>
  <si>
    <t xml:space="preserve">    *ASR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</si>
</sst>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0.00_)"/>
    <numFmt numFmtId="171" formatCode="0.000_)"/>
    <numFmt numFmtId="172" formatCode="0.000"/>
    <numFmt numFmtId="173" formatCode="#,##0.00;[Red]#,##0.00"/>
  </numFmts>
  <fonts count="42">
    <font>
      <sz val="12"/>
      <name val="Arial"/>
      <family val="0"/>
    </font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u val="single"/>
      <sz val="16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b/>
      <u val="single"/>
      <sz val="24"/>
      <name val="Arial"/>
      <family val="2"/>
    </font>
    <font>
      <sz val="18"/>
      <name val="Arial"/>
      <family val="2"/>
    </font>
    <font>
      <b/>
      <sz val="16"/>
      <color indexed="23"/>
      <name val="Arial"/>
      <family val="2"/>
    </font>
    <font>
      <sz val="18"/>
      <name val="Times New Roman"/>
      <family val="1"/>
    </font>
    <font>
      <u val="single"/>
      <sz val="18"/>
      <name val="Arial"/>
      <family val="2"/>
    </font>
    <font>
      <sz val="18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17" fontId="2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center"/>
      <protection/>
    </xf>
    <xf numFmtId="164" fontId="3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>
      <alignment/>
    </xf>
    <xf numFmtId="2" fontId="4" fillId="0" borderId="0" xfId="0" applyNumberFormat="1" applyFont="1" applyAlignment="1" applyProtection="1">
      <alignment horizontal="center"/>
      <protection/>
    </xf>
    <xf numFmtId="2" fontId="4" fillId="0" borderId="0" xfId="0" applyNumberFormat="1" applyFont="1" applyFill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2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/>
    </xf>
    <xf numFmtId="164" fontId="2" fillId="0" borderId="0" xfId="0" applyNumberFormat="1" applyFont="1" applyFill="1" applyAlignment="1" applyProtection="1">
      <alignment horizontal="center"/>
      <protection/>
    </xf>
    <xf numFmtId="164" fontId="2" fillId="0" borderId="11" xfId="0" applyNumberFormat="1" applyFont="1" applyFill="1" applyBorder="1" applyAlignment="1" applyProtection="1">
      <alignment horizontal="center"/>
      <protection/>
    </xf>
    <xf numFmtId="164" fontId="2" fillId="0" borderId="12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2" fontId="15" fillId="0" borderId="0" xfId="0" applyNumberFormat="1" applyFont="1" applyFill="1" applyAlignment="1" applyProtection="1">
      <alignment horizontal="center"/>
      <protection/>
    </xf>
    <xf numFmtId="0" fontId="9" fillId="0" borderId="0" xfId="0" applyFont="1" applyAlignment="1">
      <alignment horizontal="left"/>
    </xf>
    <xf numFmtId="164" fontId="2" fillId="0" borderId="0" xfId="0" applyNumberFormat="1" applyFont="1" applyFill="1" applyBorder="1" applyAlignment="1" applyProtection="1">
      <alignment horizontal="center"/>
      <protection/>
    </xf>
    <xf numFmtId="1" fontId="17" fillId="0" borderId="0" xfId="0" applyNumberFormat="1" applyFont="1" applyFill="1" applyAlignment="1" applyProtection="1">
      <alignment horizontal="center"/>
      <protection/>
    </xf>
    <xf numFmtId="0" fontId="16" fillId="0" borderId="0" xfId="57" applyFont="1" applyFill="1" applyAlignment="1">
      <alignment/>
      <protection/>
    </xf>
    <xf numFmtId="2" fontId="15" fillId="0" borderId="0" xfId="57" applyNumberFormat="1" applyFont="1" applyFill="1" applyAlignment="1">
      <alignment horizontal="center"/>
      <protection/>
    </xf>
    <xf numFmtId="164" fontId="10" fillId="0" borderId="13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Alignment="1" applyProtection="1">
      <alignment horizontal="center"/>
      <protection/>
    </xf>
    <xf numFmtId="164" fontId="2" fillId="0" borderId="14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horizontal="center"/>
      <protection/>
    </xf>
    <xf numFmtId="165" fontId="18" fillId="0" borderId="0" xfId="0" applyNumberFormat="1" applyFont="1" applyFill="1" applyAlignment="1" applyProtection="1">
      <alignment horizontal="center"/>
      <protection/>
    </xf>
    <xf numFmtId="0" fontId="18" fillId="0" borderId="0" xfId="0" applyNumberFormat="1" applyFont="1" applyFill="1" applyAlignment="1" applyProtection="1">
      <alignment horizontal="center"/>
      <protection/>
    </xf>
    <xf numFmtId="0" fontId="18" fillId="0" borderId="0" xfId="0" applyFont="1" applyFill="1" applyAlignment="1" applyProtection="1">
      <alignment horizontal="center"/>
      <protection/>
    </xf>
    <xf numFmtId="0" fontId="17" fillId="0" borderId="0" xfId="0" applyFont="1" applyFill="1" applyAlignment="1" applyProtection="1">
      <alignment/>
      <protection/>
    </xf>
    <xf numFmtId="164" fontId="17" fillId="0" borderId="0" xfId="0" applyNumberFormat="1" applyFont="1" applyFill="1" applyAlignment="1" applyProtection="1">
      <alignment/>
      <protection/>
    </xf>
    <xf numFmtId="164" fontId="17" fillId="0" borderId="0" xfId="0" applyNumberFormat="1" applyFont="1" applyFill="1" applyAlignment="1" applyProtection="1">
      <alignment horizontal="center"/>
      <protection/>
    </xf>
    <xf numFmtId="166" fontId="17" fillId="0" borderId="0" xfId="0" applyNumberFormat="1" applyFont="1" applyFill="1" applyAlignment="1" applyProtection="1">
      <alignment horizontal="center"/>
      <protection/>
    </xf>
    <xf numFmtId="164" fontId="17" fillId="0" borderId="11" xfId="0" applyNumberFormat="1" applyFont="1" applyFill="1" applyBorder="1" applyAlignment="1" applyProtection="1">
      <alignment horizontal="center"/>
      <protection/>
    </xf>
    <xf numFmtId="164" fontId="17" fillId="0" borderId="14" xfId="0" applyNumberFormat="1" applyFont="1" applyFill="1" applyBorder="1" applyAlignment="1" applyProtection="1">
      <alignment horizontal="center"/>
      <protection/>
    </xf>
    <xf numFmtId="166" fontId="17" fillId="0" borderId="14" xfId="0" applyNumberFormat="1" applyFont="1" applyFill="1" applyBorder="1" applyAlignment="1" applyProtection="1">
      <alignment horizontal="center"/>
      <protection/>
    </xf>
    <xf numFmtId="164" fontId="17" fillId="0" borderId="0" xfId="0" applyNumberFormat="1" applyFont="1" applyFill="1" applyBorder="1" applyAlignment="1" applyProtection="1">
      <alignment horizontal="center"/>
      <protection/>
    </xf>
    <xf numFmtId="164" fontId="9" fillId="0" borderId="0" xfId="0" applyNumberFormat="1" applyFont="1" applyAlignment="1" applyProtection="1">
      <alignment horizontal="left"/>
      <protection/>
    </xf>
    <xf numFmtId="0" fontId="8" fillId="0" borderId="0" xfId="0" applyFont="1" applyFill="1" applyAlignment="1" applyProtection="1">
      <alignment horizontal="center"/>
      <protection/>
    </xf>
    <xf numFmtId="0" fontId="19" fillId="0" borderId="0" xfId="0" applyNumberFormat="1" applyFont="1" applyFill="1" applyAlignment="1" applyProtection="1">
      <alignment horizontal="center"/>
      <protection/>
    </xf>
    <xf numFmtId="164" fontId="8" fillId="0" borderId="0" xfId="0" applyNumberFormat="1" applyFont="1" applyFill="1" applyAlignment="1" applyProtection="1">
      <alignment horizontal="center"/>
      <protection/>
    </xf>
    <xf numFmtId="164" fontId="8" fillId="0" borderId="14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64" fontId="8" fillId="0" borderId="1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>
      <alignment/>
    </xf>
    <xf numFmtId="164" fontId="20" fillId="0" borderId="0" xfId="0" applyNumberFormat="1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0" fillId="0" borderId="0" xfId="0" applyFill="1" applyAlignment="1">
      <alignment/>
    </xf>
    <xf numFmtId="166" fontId="17" fillId="0" borderId="0" xfId="0" applyNumberFormat="1" applyFont="1" applyAlignment="1" applyProtection="1">
      <alignment horizontal="center"/>
      <protection/>
    </xf>
    <xf numFmtId="166" fontId="17" fillId="0" borderId="0" xfId="0" applyNumberFormat="1" applyFont="1" applyFill="1" applyBorder="1" applyAlignment="1" applyProtection="1">
      <alignment horizontal="center"/>
      <protection/>
    </xf>
    <xf numFmtId="166" fontId="17" fillId="0" borderId="10" xfId="0" applyNumberFormat="1" applyFont="1" applyFill="1" applyBorder="1" applyAlignment="1" applyProtection="1">
      <alignment horizontal="center"/>
      <protection/>
    </xf>
    <xf numFmtId="166" fontId="17" fillId="0" borderId="0" xfId="0" applyNumberFormat="1" applyFont="1" applyFill="1" applyAlignment="1" applyProtection="1">
      <alignment/>
      <protection/>
    </xf>
    <xf numFmtId="166" fontId="17" fillId="0" borderId="13" xfId="0" applyNumberFormat="1" applyFont="1" applyFill="1" applyBorder="1" applyAlignment="1" applyProtection="1">
      <alignment horizontal="center"/>
      <protection/>
    </xf>
    <xf numFmtId="166" fontId="21" fillId="0" borderId="0" xfId="0" applyNumberFormat="1" applyFont="1" applyAlignment="1" applyProtection="1">
      <alignment horizontal="center"/>
      <protection/>
    </xf>
    <xf numFmtId="166" fontId="18" fillId="0" borderId="0" xfId="0" applyNumberFormat="1" applyFont="1" applyFill="1" applyAlignment="1" applyProtection="1">
      <alignment horizontal="center"/>
      <protection/>
    </xf>
    <xf numFmtId="166" fontId="17" fillId="0" borderId="11" xfId="0" applyNumberFormat="1" applyFont="1" applyFill="1" applyBorder="1" applyAlignment="1" applyProtection="1">
      <alignment horizontal="center"/>
      <protection/>
    </xf>
    <xf numFmtId="166" fontId="17" fillId="0" borderId="12" xfId="0" applyNumberFormat="1" applyFont="1" applyFill="1" applyBorder="1" applyAlignment="1" applyProtection="1">
      <alignment horizontal="center"/>
      <protection/>
    </xf>
    <xf numFmtId="166" fontId="11" fillId="0" borderId="0" xfId="0" applyNumberFormat="1" applyFont="1" applyFill="1" applyBorder="1" applyAlignment="1" applyProtection="1">
      <alignment horizontal="center"/>
      <protection/>
    </xf>
    <xf numFmtId="166" fontId="11" fillId="0" borderId="10" xfId="0" applyNumberFormat="1" applyFont="1" applyFill="1" applyBorder="1" applyAlignment="1" applyProtection="1">
      <alignment horizontal="center"/>
      <protection/>
    </xf>
    <xf numFmtId="164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Fill="1" applyAlignment="1" applyProtection="1">
      <alignment horizontal="center"/>
      <protection/>
    </xf>
    <xf numFmtId="165" fontId="17" fillId="0" borderId="0" xfId="0" applyNumberFormat="1" applyFont="1" applyFill="1" applyAlignment="1" applyProtection="1">
      <alignment horizontal="center"/>
      <protection/>
    </xf>
    <xf numFmtId="170" fontId="17" fillId="0" borderId="0" xfId="0" applyNumberFormat="1" applyFont="1" applyFill="1" applyAlignment="1" applyProtection="1">
      <alignment horizontal="center"/>
      <protection/>
    </xf>
    <xf numFmtId="164" fontId="17" fillId="0" borderId="14" xfId="0" applyNumberFormat="1" applyFont="1" applyBorder="1" applyAlignment="1" applyProtection="1">
      <alignment horizontal="center"/>
      <protection/>
    </xf>
    <xf numFmtId="164" fontId="17" fillId="0" borderId="11" xfId="0" applyNumberFormat="1" applyFont="1" applyBorder="1" applyAlignment="1" applyProtection="1">
      <alignment horizontal="center"/>
      <protection/>
    </xf>
    <xf numFmtId="164" fontId="20" fillId="0" borderId="0" xfId="0" applyNumberFormat="1" applyFont="1" applyFill="1" applyAlignment="1" applyProtection="1">
      <alignment horizontal="center"/>
      <protection/>
    </xf>
    <xf numFmtId="164" fontId="20" fillId="0" borderId="0" xfId="0" applyNumberFormat="1" applyFont="1" applyAlignment="1" applyProtection="1">
      <alignment horizontal="center"/>
      <protection/>
    </xf>
    <xf numFmtId="164" fontId="20" fillId="0" borderId="14" xfId="0" applyNumberFormat="1" applyFont="1" applyFill="1" applyBorder="1" applyAlignment="1" applyProtection="1">
      <alignment horizontal="center"/>
      <protection/>
    </xf>
    <xf numFmtId="164" fontId="20" fillId="0" borderId="11" xfId="0" applyNumberFormat="1" applyFont="1" applyFill="1" applyBorder="1" applyAlignment="1" applyProtection="1">
      <alignment horizontal="center"/>
      <protection/>
    </xf>
    <xf numFmtId="2" fontId="14" fillId="0" borderId="0" xfId="57" applyNumberFormat="1" applyFont="1" applyAlignment="1">
      <alignment horizontal="center"/>
      <protection/>
    </xf>
    <xf numFmtId="2" fontId="14" fillId="0" borderId="0" xfId="0" applyNumberFormat="1" applyFont="1" applyAlignment="1" applyProtection="1">
      <alignment horizontal="center"/>
      <protection/>
    </xf>
    <xf numFmtId="166" fontId="20" fillId="0" borderId="0" xfId="0" applyNumberFormat="1" applyFont="1" applyAlignment="1" applyProtection="1">
      <alignment horizontal="center"/>
      <protection/>
    </xf>
    <xf numFmtId="166" fontId="20" fillId="0" borderId="0" xfId="0" applyNumberFormat="1" applyFont="1" applyFill="1" applyAlignment="1" applyProtection="1">
      <alignment horizontal="center"/>
      <protection/>
    </xf>
    <xf numFmtId="166" fontId="20" fillId="0" borderId="0" xfId="0" applyNumberFormat="1" applyFont="1" applyFill="1" applyAlignment="1" applyProtection="1">
      <alignment/>
      <protection/>
    </xf>
    <xf numFmtId="2" fontId="20" fillId="0" borderId="0" xfId="0" applyNumberFormat="1" applyFont="1" applyAlignment="1" applyProtection="1">
      <alignment horizontal="center"/>
      <protection/>
    </xf>
    <xf numFmtId="2" fontId="20" fillId="0" borderId="0" xfId="0" applyNumberFormat="1" applyFont="1" applyFill="1" applyAlignment="1" applyProtection="1">
      <alignment horizontal="center"/>
      <protection/>
    </xf>
    <xf numFmtId="0" fontId="20" fillId="0" borderId="0" xfId="0" applyNumberFormat="1" applyFont="1" applyFill="1" applyAlignment="1" applyProtection="1">
      <alignment horizontal="center"/>
      <protection/>
    </xf>
    <xf numFmtId="165" fontId="20" fillId="0" borderId="0" xfId="0" applyNumberFormat="1" applyFont="1" applyFill="1" applyAlignment="1" applyProtection="1">
      <alignment horizontal="center"/>
      <protection/>
    </xf>
    <xf numFmtId="17" fontId="2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 applyProtection="1">
      <alignment horizontal="left"/>
      <protection/>
    </xf>
    <xf numFmtId="0" fontId="20" fillId="0" borderId="0" xfId="0" applyFont="1" applyFill="1" applyAlignment="1">
      <alignment/>
    </xf>
    <xf numFmtId="164" fontId="20" fillId="0" borderId="0" xfId="0" applyNumberFormat="1" applyFont="1" applyFill="1" applyAlignment="1" applyProtection="1">
      <alignment horizontal="left"/>
      <protection/>
    </xf>
    <xf numFmtId="0" fontId="17" fillId="0" borderId="0" xfId="0" applyFont="1" applyFill="1" applyAlignment="1" applyProtection="1">
      <alignment horizontal="left"/>
      <protection/>
    </xf>
    <xf numFmtId="0" fontId="20" fillId="0" borderId="0" xfId="0" applyFont="1" applyFill="1" applyAlignment="1" applyProtection="1">
      <alignment horizontal="center"/>
      <protection/>
    </xf>
    <xf numFmtId="166" fontId="20" fillId="0" borderId="0" xfId="0" applyNumberFormat="1" applyFont="1" applyFill="1" applyBorder="1" applyAlignment="1" applyProtection="1">
      <alignment horizontal="center"/>
      <protection/>
    </xf>
    <xf numFmtId="166" fontId="20" fillId="0" borderId="10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165" fontId="23" fillId="0" borderId="0" xfId="0" applyNumberFormat="1" applyFont="1" applyAlignment="1" applyProtection="1">
      <alignment horizontal="center"/>
      <protection/>
    </xf>
    <xf numFmtId="165" fontId="23" fillId="0" borderId="0" xfId="0" applyNumberFormat="1" applyFont="1" applyFill="1" applyAlignment="1" applyProtection="1">
      <alignment horizontal="center"/>
      <protection/>
    </xf>
    <xf numFmtId="0" fontId="23" fillId="0" borderId="0" xfId="0" applyNumberFormat="1" applyFont="1" applyAlignment="1" applyProtection="1">
      <alignment horizontal="center"/>
      <protection/>
    </xf>
    <xf numFmtId="0" fontId="23" fillId="0" borderId="0" xfId="0" applyFont="1" applyFill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164" fontId="20" fillId="0" borderId="0" xfId="0" applyNumberFormat="1" applyFont="1" applyAlignment="1" applyProtection="1">
      <alignment/>
      <protection/>
    </xf>
    <xf numFmtId="164" fontId="20" fillId="0" borderId="0" xfId="0" applyNumberFormat="1" applyFont="1" applyFill="1" applyAlignment="1" applyProtection="1">
      <alignment/>
      <protection/>
    </xf>
    <xf numFmtId="164" fontId="20" fillId="0" borderId="11" xfId="0" applyNumberFormat="1" applyFont="1" applyBorder="1" applyAlignment="1" applyProtection="1">
      <alignment horizontal="center"/>
      <protection/>
    </xf>
    <xf numFmtId="164" fontId="20" fillId="0" borderId="12" xfId="0" applyNumberFormat="1" applyFont="1" applyFill="1" applyBorder="1" applyAlignment="1" applyProtection="1">
      <alignment horizontal="center"/>
      <protection/>
    </xf>
    <xf numFmtId="164" fontId="20" fillId="0" borderId="10" xfId="0" applyNumberFormat="1" applyFont="1" applyBorder="1" applyAlignment="1" applyProtection="1">
      <alignment horizontal="center"/>
      <protection/>
    </xf>
    <xf numFmtId="164" fontId="20" fillId="0" borderId="10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 horizontal="center"/>
      <protection/>
    </xf>
    <xf numFmtId="164" fontId="20" fillId="0" borderId="15" xfId="0" applyNumberFormat="1" applyFont="1" applyFill="1" applyBorder="1" applyAlignment="1" applyProtection="1">
      <alignment horizontal="center"/>
      <protection/>
    </xf>
    <xf numFmtId="164" fontId="20" fillId="0" borderId="16" xfId="0" applyNumberFormat="1" applyFont="1" applyFill="1" applyBorder="1" applyAlignment="1" applyProtection="1">
      <alignment horizontal="center"/>
      <protection/>
    </xf>
    <xf numFmtId="2" fontId="20" fillId="0" borderId="17" xfId="0" applyNumberFormat="1" applyFont="1" applyFill="1" applyBorder="1" applyAlignment="1" applyProtection="1">
      <alignment horizontal="center"/>
      <protection/>
    </xf>
    <xf numFmtId="166" fontId="20" fillId="0" borderId="17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Alignment="1" applyProtection="1">
      <alignment horizontal="center"/>
      <protection/>
    </xf>
    <xf numFmtId="0" fontId="20" fillId="0" borderId="12" xfId="0" applyFont="1" applyFill="1" applyBorder="1" applyAlignment="1" applyProtection="1">
      <alignment horizontal="center"/>
      <protection/>
    </xf>
    <xf numFmtId="0" fontId="23" fillId="0" borderId="0" xfId="0" applyNumberFormat="1" applyFont="1" applyFill="1" applyAlignment="1" applyProtection="1">
      <alignment horizontal="center"/>
      <protection/>
    </xf>
    <xf numFmtId="166" fontId="22" fillId="0" borderId="0" xfId="57" applyNumberFormat="1" applyFont="1" applyFill="1" applyAlignment="1">
      <alignment horizontal="center"/>
      <protection/>
    </xf>
    <xf numFmtId="166" fontId="20" fillId="0" borderId="15" xfId="0" applyNumberFormat="1" applyFont="1" applyFill="1" applyBorder="1" applyAlignment="1" applyProtection="1">
      <alignment horizontal="center"/>
      <protection/>
    </xf>
    <xf numFmtId="2" fontId="20" fillId="0" borderId="0" xfId="57" applyNumberFormat="1" applyFont="1" applyFill="1" applyAlignment="1">
      <alignment horizontal="center"/>
      <protection/>
    </xf>
    <xf numFmtId="170" fontId="20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17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>
      <alignment/>
    </xf>
    <xf numFmtId="164" fontId="20" fillId="0" borderId="0" xfId="0" applyNumberFormat="1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165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164" fontId="17" fillId="0" borderId="0" xfId="0" applyNumberFormat="1" applyFont="1" applyFill="1" applyBorder="1" applyAlignment="1" applyProtection="1">
      <alignment/>
      <protection/>
    </xf>
    <xf numFmtId="166" fontId="17" fillId="0" borderId="0" xfId="0" applyNumberFormat="1" applyFont="1" applyBorder="1" applyAlignment="1" applyProtection="1">
      <alignment horizontal="center"/>
      <protection/>
    </xf>
    <xf numFmtId="166" fontId="17" fillId="0" borderId="0" xfId="0" applyNumberFormat="1" applyFont="1" applyFill="1" applyBorder="1" applyAlignment="1" applyProtection="1">
      <alignment/>
      <protection/>
    </xf>
    <xf numFmtId="2" fontId="22" fillId="0" borderId="0" xfId="57" applyNumberFormat="1" applyFont="1" applyFill="1" applyBorder="1" applyAlignment="1">
      <alignment horizontal="center"/>
      <protection/>
    </xf>
    <xf numFmtId="2" fontId="2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2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165" fontId="20" fillId="0" borderId="0" xfId="0" applyNumberFormat="1" applyFont="1" applyFill="1" applyBorder="1" applyAlignment="1" applyProtection="1">
      <alignment horizontal="center"/>
      <protection/>
    </xf>
    <xf numFmtId="171" fontId="20" fillId="0" borderId="0" xfId="0" applyNumberFormat="1" applyFont="1" applyFill="1" applyBorder="1" applyAlignment="1" applyProtection="1">
      <alignment horizontal="center"/>
      <protection/>
    </xf>
    <xf numFmtId="166" fontId="18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66" fontId="20" fillId="0" borderId="0" xfId="0" applyNumberFormat="1" applyFont="1" applyFill="1" applyBorder="1" applyAlignment="1">
      <alignment/>
    </xf>
    <xf numFmtId="17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  <protection/>
    </xf>
    <xf numFmtId="0" fontId="20" fillId="0" borderId="0" xfId="0" applyFont="1" applyFill="1" applyBorder="1" applyAlignment="1">
      <alignment/>
    </xf>
    <xf numFmtId="164" fontId="2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0" xfId="0" applyFont="1" applyFill="1" applyBorder="1" applyAlignment="1" applyProtection="1">
      <alignment horizontal="center"/>
      <protection/>
    </xf>
    <xf numFmtId="166" fontId="20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/>
    </xf>
    <xf numFmtId="2" fontId="20" fillId="0" borderId="0" xfId="0" applyNumberFormat="1" applyFont="1" applyBorder="1" applyAlignment="1" applyProtection="1">
      <alignment horizontal="center"/>
      <protection/>
    </xf>
    <xf numFmtId="2" fontId="22" fillId="0" borderId="0" xfId="0" applyNumberFormat="1" applyFont="1" applyBorder="1" applyAlignment="1" applyProtection="1">
      <alignment horizontal="center"/>
      <protection/>
    </xf>
    <xf numFmtId="17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Font="1" applyBorder="1" applyAlignment="1">
      <alignment/>
    </xf>
    <xf numFmtId="2" fontId="20" fillId="0" borderId="0" xfId="57" applyNumberFormat="1" applyFont="1" applyBorder="1" applyAlignment="1">
      <alignment horizontal="center"/>
      <protection/>
    </xf>
    <xf numFmtId="166" fontId="23" fillId="0" borderId="0" xfId="0" applyNumberFormat="1" applyFont="1" applyFill="1" applyBorder="1" applyAlignment="1" applyProtection="1">
      <alignment horizontal="center"/>
      <protection/>
    </xf>
    <xf numFmtId="2" fontId="20" fillId="0" borderId="0" xfId="57" applyNumberFormat="1" applyFont="1" applyAlignment="1">
      <alignment horizontal="center"/>
      <protection/>
    </xf>
    <xf numFmtId="2" fontId="20" fillId="0" borderId="0" xfId="0" applyNumberFormat="1" applyFont="1" applyAlignment="1" applyProtection="1">
      <alignment horizontal="center"/>
      <protection/>
    </xf>
    <xf numFmtId="166" fontId="20" fillId="0" borderId="0" xfId="0" applyNumberFormat="1" applyFont="1" applyFill="1" applyBorder="1" applyAlignment="1" applyProtection="1">
      <alignment horizontal="center"/>
      <protection/>
    </xf>
    <xf numFmtId="2" fontId="20" fillId="0" borderId="0" xfId="0" applyNumberFormat="1" applyFont="1" applyBorder="1" applyAlignment="1" applyProtection="1">
      <alignment horizontal="center"/>
      <protection/>
    </xf>
    <xf numFmtId="164" fontId="20" fillId="0" borderId="0" xfId="0" applyNumberFormat="1" applyFont="1" applyBorder="1" applyAlignment="1" applyProtection="1">
      <alignment horizontal="center"/>
      <protection/>
    </xf>
    <xf numFmtId="164" fontId="20" fillId="0" borderId="0" xfId="0" applyNumberFormat="1" applyFont="1" applyFill="1" applyAlignment="1" applyProtection="1">
      <alignment horizontal="center"/>
      <protection/>
    </xf>
    <xf numFmtId="170" fontId="20" fillId="0" borderId="0" xfId="0" applyNumberFormat="1" applyFont="1" applyFill="1" applyAlignment="1" applyProtection="1">
      <alignment horizontal="center"/>
      <protection/>
    </xf>
    <xf numFmtId="165" fontId="20" fillId="0" borderId="0" xfId="0" applyNumberFormat="1" applyFont="1" applyFill="1" applyAlignment="1" applyProtection="1">
      <alignment horizontal="center"/>
      <protection/>
    </xf>
    <xf numFmtId="0" fontId="20" fillId="0" borderId="0" xfId="0" applyNumberFormat="1" applyFont="1" applyFill="1" applyAlignment="1" applyProtection="1">
      <alignment horizontal="center"/>
      <protection/>
    </xf>
    <xf numFmtId="166" fontId="20" fillId="0" borderId="0" xfId="0" applyNumberFormat="1" applyFont="1" applyFill="1" applyAlignment="1" applyProtection="1">
      <alignment horizontal="center"/>
      <protection/>
    </xf>
    <xf numFmtId="164" fontId="20" fillId="0" borderId="0" xfId="0" applyNumberFormat="1" applyFont="1" applyFill="1" applyBorder="1" applyAlignment="1" applyProtection="1">
      <alignment horizontal="center"/>
      <protection/>
    </xf>
    <xf numFmtId="165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/>
      <protection/>
    </xf>
    <xf numFmtId="166" fontId="20" fillId="0" borderId="0" xfId="0" applyNumberFormat="1" applyFont="1" applyFill="1" applyBorder="1" applyAlignment="1" applyProtection="1">
      <alignment horizontal="center" vertical="center"/>
      <protection locked="0"/>
    </xf>
    <xf numFmtId="166" fontId="20" fillId="0" borderId="0" xfId="0" applyNumberFormat="1" applyFont="1" applyFill="1" applyBorder="1" applyAlignment="1" applyProtection="1">
      <alignment/>
      <protection/>
    </xf>
    <xf numFmtId="17" fontId="20" fillId="0" borderId="0" xfId="0" applyNumberFormat="1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/>
      <protection/>
    </xf>
    <xf numFmtId="165" fontId="23" fillId="0" borderId="0" xfId="0" applyNumberFormat="1" applyFont="1" applyBorder="1" applyAlignment="1" applyProtection="1">
      <alignment horizontal="center"/>
      <protection/>
    </xf>
    <xf numFmtId="0" fontId="23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164" fontId="20" fillId="0" borderId="0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/>
      <protection/>
    </xf>
    <xf numFmtId="164" fontId="24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/>
      <protection/>
    </xf>
    <xf numFmtId="164" fontId="20" fillId="0" borderId="0" xfId="0" applyNumberFormat="1" applyFont="1" applyBorder="1" applyAlignment="1" applyProtection="1">
      <alignment horizontal="center"/>
      <protection/>
    </xf>
    <xf numFmtId="166" fontId="20" fillId="0" borderId="0" xfId="0" applyNumberFormat="1" applyFont="1" applyAlignment="1">
      <alignment horizontal="left" vertical="center"/>
    </xf>
    <xf numFmtId="17" fontId="17" fillId="0" borderId="0" xfId="0" applyNumberFormat="1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/>
      <protection/>
    </xf>
    <xf numFmtId="164" fontId="20" fillId="0" borderId="0" xfId="0" applyNumberFormat="1" applyFont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6" fontId="22" fillId="0" borderId="0" xfId="57" applyNumberFormat="1" applyFont="1" applyBorder="1" applyAlignment="1">
      <alignment horizontal="center"/>
      <protection/>
    </xf>
    <xf numFmtId="166" fontId="20" fillId="0" borderId="0" xfId="0" applyNumberFormat="1" applyFont="1" applyBorder="1" applyAlignment="1" applyProtection="1">
      <alignment horizontal="center"/>
      <protection/>
    </xf>
    <xf numFmtId="1" fontId="20" fillId="0" borderId="0" xfId="0" applyNumberFormat="1" applyFont="1" applyFill="1" applyBorder="1" applyAlignment="1" applyProtection="1">
      <alignment horizontal="center"/>
      <protection/>
    </xf>
    <xf numFmtId="166" fontId="20" fillId="0" borderId="0" xfId="0" applyNumberFormat="1" applyFont="1" applyBorder="1" applyAlignment="1" applyProtection="1">
      <alignment horizontal="center"/>
      <protection/>
    </xf>
    <xf numFmtId="166" fontId="20" fillId="0" borderId="0" xfId="57" applyNumberFormat="1" applyFont="1" applyBorder="1" applyAlignment="1">
      <alignment horizontal="center"/>
      <protection/>
    </xf>
    <xf numFmtId="166" fontId="22" fillId="0" borderId="0" xfId="0" applyNumberFormat="1" applyFont="1" applyBorder="1" applyAlignment="1" applyProtection="1">
      <alignment horizontal="center"/>
      <protection/>
    </xf>
    <xf numFmtId="166" fontId="20" fillId="0" borderId="0" xfId="0" applyNumberFormat="1" applyFont="1" applyFill="1" applyBorder="1" applyAlignment="1">
      <alignment horizontal="center"/>
    </xf>
    <xf numFmtId="166" fontId="22" fillId="0" borderId="0" xfId="57" applyNumberFormat="1" applyFont="1" applyFill="1" applyBorder="1" applyAlignment="1">
      <alignment horizontal="center"/>
      <protection/>
    </xf>
    <xf numFmtId="166" fontId="22" fillId="0" borderId="0" xfId="0" applyNumberFormat="1" applyFont="1" applyFill="1" applyBorder="1" applyAlignment="1" applyProtection="1">
      <alignment horizontal="center"/>
      <protection/>
    </xf>
    <xf numFmtId="166" fontId="20" fillId="0" borderId="0" xfId="0" applyNumberFormat="1" applyFont="1" applyAlignment="1">
      <alignment/>
    </xf>
    <xf numFmtId="166" fontId="22" fillId="0" borderId="0" xfId="0" applyNumberFormat="1" applyFont="1" applyAlignment="1" applyProtection="1">
      <alignment horizontal="center"/>
      <protection/>
    </xf>
    <xf numFmtId="166" fontId="20" fillId="0" borderId="0" xfId="0" applyNumberFormat="1" applyFont="1" applyAlignment="1" applyProtection="1">
      <alignment horizontal="center"/>
      <protection/>
    </xf>
    <xf numFmtId="166" fontId="23" fillId="0" borderId="0" xfId="0" applyNumberFormat="1" applyFont="1" applyBorder="1" applyAlignment="1" applyProtection="1">
      <alignment horizontal="center"/>
      <protection/>
    </xf>
    <xf numFmtId="166" fontId="20" fillId="0" borderId="0" xfId="0" applyNumberFormat="1" applyFont="1" applyFill="1" applyBorder="1" applyAlignment="1" applyProtection="1">
      <alignment/>
      <protection/>
    </xf>
    <xf numFmtId="166" fontId="3" fillId="0" borderId="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ecember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5"/>
  <sheetViews>
    <sheetView zoomScale="50" zoomScaleNormal="50" zoomScalePageLayoutView="0" workbookViewId="0" topLeftCell="A1">
      <pane xSplit="1" ySplit="5" topLeftCell="J4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53" sqref="B53:AF53"/>
    </sheetView>
  </sheetViews>
  <sheetFormatPr defaultColWidth="8.88671875" defaultRowHeight="15"/>
  <cols>
    <col min="1" max="1" width="31.4453125" style="0" customWidth="1"/>
    <col min="2" max="33" width="9.77734375" style="0" customWidth="1"/>
  </cols>
  <sheetData>
    <row r="1" spans="1:34" ht="27.75" customHeight="1">
      <c r="A1" s="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4"/>
      <c r="AH1" s="3"/>
    </row>
    <row r="2" spans="1:34" ht="27.75" customHeight="1">
      <c r="A2" s="2">
        <v>39821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4"/>
      <c r="AH2" s="3"/>
    </row>
    <row r="3" spans="1:34" ht="27.75" customHeight="1">
      <c r="A3" s="4" t="s">
        <v>21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5"/>
      <c r="AA3" s="4"/>
      <c r="AB3" s="5"/>
      <c r="AC3" s="5"/>
      <c r="AD3" s="5"/>
      <c r="AE3" s="5"/>
      <c r="AF3" s="5"/>
      <c r="AG3" s="55"/>
      <c r="AH3" s="3"/>
    </row>
    <row r="4" spans="1:34" ht="27.75" customHeight="1">
      <c r="A4" s="7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56"/>
      <c r="AH4" s="8"/>
    </row>
    <row r="5" spans="1:34" ht="27.75" customHeight="1">
      <c r="A5" s="9"/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N5" s="44">
        <v>13</v>
      </c>
      <c r="O5" s="44">
        <v>14</v>
      </c>
      <c r="P5" s="44">
        <v>15</v>
      </c>
      <c r="Q5" s="45">
        <v>16</v>
      </c>
      <c r="R5" s="45">
        <v>17</v>
      </c>
      <c r="S5" s="46">
        <v>18</v>
      </c>
      <c r="T5" s="46">
        <v>19</v>
      </c>
      <c r="U5" s="46">
        <v>20</v>
      </c>
      <c r="V5" s="46">
        <v>21</v>
      </c>
      <c r="W5" s="46">
        <v>22</v>
      </c>
      <c r="X5" s="46">
        <v>23</v>
      </c>
      <c r="Y5" s="46">
        <v>24</v>
      </c>
      <c r="Z5" s="45">
        <v>25</v>
      </c>
      <c r="AA5" s="45">
        <v>26</v>
      </c>
      <c r="AB5" s="45">
        <v>27</v>
      </c>
      <c r="AC5" s="45">
        <v>28</v>
      </c>
      <c r="AD5" s="45">
        <v>29</v>
      </c>
      <c r="AE5" s="45">
        <v>30</v>
      </c>
      <c r="AF5" s="45">
        <v>31</v>
      </c>
      <c r="AG5" s="57"/>
      <c r="AH5" s="3"/>
    </row>
    <row r="6" spans="1:34" ht="27.75" customHeight="1">
      <c r="A6" s="10" t="s">
        <v>0</v>
      </c>
      <c r="B6" s="47"/>
      <c r="C6" s="47"/>
      <c r="D6" s="47"/>
      <c r="E6" s="47"/>
      <c r="F6" s="47"/>
      <c r="G6" s="47"/>
      <c r="H6" s="47"/>
      <c r="I6" s="48"/>
      <c r="J6" s="48"/>
      <c r="K6" s="48"/>
      <c r="L6" s="48"/>
      <c r="M6" s="48"/>
      <c r="N6" s="48"/>
      <c r="O6" s="48"/>
      <c r="P6" s="48"/>
      <c r="Q6" s="49"/>
      <c r="R6" s="49"/>
      <c r="S6" s="43"/>
      <c r="T6" s="43"/>
      <c r="U6" s="43"/>
      <c r="V6" s="43"/>
      <c r="W6" s="43"/>
      <c r="X6" s="43"/>
      <c r="Y6" s="43"/>
      <c r="Z6" s="49"/>
      <c r="AA6" s="49"/>
      <c r="AB6" s="49"/>
      <c r="AC6" s="49"/>
      <c r="AD6" s="49"/>
      <c r="AE6" s="49"/>
      <c r="AF6" s="49"/>
      <c r="AG6" s="58"/>
      <c r="AH6" s="26"/>
    </row>
    <row r="7" spans="1:34" ht="27.75" customHeight="1">
      <c r="A7" s="9"/>
      <c r="B7" s="43"/>
      <c r="C7" s="43"/>
      <c r="D7" s="43"/>
      <c r="E7" s="43"/>
      <c r="F7" s="43"/>
      <c r="G7" s="43"/>
      <c r="H7" s="43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58"/>
      <c r="AH7" s="27"/>
    </row>
    <row r="8" spans="1:34" ht="27.75" customHeight="1">
      <c r="A8" s="9" t="s">
        <v>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58"/>
      <c r="AH8" s="8"/>
    </row>
    <row r="9" spans="1:34" ht="27.75" customHeight="1">
      <c r="A9" s="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58"/>
      <c r="AH9" s="16"/>
    </row>
    <row r="10" spans="1:34" ht="27.75" customHeight="1">
      <c r="A10" s="9" t="s">
        <v>2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9"/>
      <c r="AH10" s="16"/>
    </row>
    <row r="11" spans="1:34" ht="27.75" customHeight="1">
      <c r="A11" s="9"/>
      <c r="B11" s="35"/>
      <c r="C11" s="35"/>
      <c r="D11" s="35"/>
      <c r="E11" s="29"/>
      <c r="F11" s="29"/>
      <c r="G11" s="29"/>
      <c r="H11" s="29"/>
      <c r="I11" s="29"/>
      <c r="J11" s="35"/>
      <c r="K11" s="35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60" t="s">
        <v>30</v>
      </c>
      <c r="AH11" s="9"/>
    </row>
    <row r="12" spans="1:34" ht="27.75" customHeight="1" thickBot="1">
      <c r="A12" s="9"/>
      <c r="B12" s="19">
        <f aca="true" t="shared" si="0" ref="B12:AF12">SUM(B8:B10)</f>
        <v>0</v>
      </c>
      <c r="C12" s="19">
        <f t="shared" si="0"/>
        <v>0</v>
      </c>
      <c r="D12" s="19">
        <f t="shared" si="0"/>
        <v>0</v>
      </c>
      <c r="E12" s="19">
        <f t="shared" si="0"/>
        <v>0</v>
      </c>
      <c r="F12" s="19">
        <f t="shared" si="0"/>
        <v>0</v>
      </c>
      <c r="G12" s="19">
        <f t="shared" si="0"/>
        <v>0</v>
      </c>
      <c r="H12" s="19">
        <f t="shared" si="0"/>
        <v>0</v>
      </c>
      <c r="I12" s="19">
        <f t="shared" si="0"/>
        <v>0</v>
      </c>
      <c r="J12" s="19">
        <f t="shared" si="0"/>
        <v>0</v>
      </c>
      <c r="K12" s="19">
        <f t="shared" si="0"/>
        <v>0</v>
      </c>
      <c r="L12" s="19">
        <f t="shared" si="0"/>
        <v>0</v>
      </c>
      <c r="M12" s="19">
        <f t="shared" si="0"/>
        <v>0</v>
      </c>
      <c r="N12" s="19">
        <f t="shared" si="0"/>
        <v>0</v>
      </c>
      <c r="O12" s="19">
        <f t="shared" si="0"/>
        <v>0</v>
      </c>
      <c r="P12" s="19">
        <f t="shared" si="0"/>
        <v>0</v>
      </c>
      <c r="Q12" s="19">
        <f t="shared" si="0"/>
        <v>0</v>
      </c>
      <c r="R12" s="19">
        <f t="shared" si="0"/>
        <v>0</v>
      </c>
      <c r="S12" s="19">
        <f t="shared" si="0"/>
        <v>0</v>
      </c>
      <c r="T12" s="19">
        <f t="shared" si="0"/>
        <v>0</v>
      </c>
      <c r="U12" s="19">
        <f t="shared" si="0"/>
        <v>0</v>
      </c>
      <c r="V12" s="19">
        <f t="shared" si="0"/>
        <v>0</v>
      </c>
      <c r="W12" s="19">
        <f t="shared" si="0"/>
        <v>0</v>
      </c>
      <c r="X12" s="19">
        <f t="shared" si="0"/>
        <v>0</v>
      </c>
      <c r="Y12" s="19">
        <f t="shared" si="0"/>
        <v>0</v>
      </c>
      <c r="Z12" s="19">
        <f t="shared" si="0"/>
        <v>0</v>
      </c>
      <c r="AA12" s="19">
        <f t="shared" si="0"/>
        <v>0</v>
      </c>
      <c r="AB12" s="19">
        <f t="shared" si="0"/>
        <v>0</v>
      </c>
      <c r="AC12" s="19">
        <f t="shared" si="0"/>
        <v>0</v>
      </c>
      <c r="AD12" s="19">
        <f t="shared" si="0"/>
        <v>0</v>
      </c>
      <c r="AE12" s="19">
        <f t="shared" si="0"/>
        <v>0</v>
      </c>
      <c r="AF12" s="19">
        <f t="shared" si="0"/>
        <v>0</v>
      </c>
      <c r="AG12" s="61">
        <f>SUM(B12:AF12)/31</f>
        <v>0</v>
      </c>
      <c r="AH12" s="16"/>
    </row>
    <row r="13" spans="1:34" ht="27.75" customHeight="1">
      <c r="A13" s="10" t="s">
        <v>3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60"/>
      <c r="AH13" s="16"/>
    </row>
    <row r="14" spans="1:34" ht="27.75" customHeight="1">
      <c r="A14" s="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1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60"/>
      <c r="AH14" s="16"/>
    </row>
    <row r="15" spans="1:34" ht="27.75" customHeight="1">
      <c r="A15" s="9" t="s">
        <v>19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60"/>
      <c r="AH15" s="16"/>
    </row>
    <row r="16" spans="1:34" ht="27.75" customHeight="1">
      <c r="A16" s="9"/>
      <c r="B16" s="17"/>
      <c r="C16" s="17"/>
      <c r="D16" s="17"/>
      <c r="E16" s="17"/>
      <c r="F16" s="17"/>
      <c r="G16" s="17"/>
      <c r="H16" s="17"/>
      <c r="I16" s="17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60"/>
      <c r="AH16" s="16"/>
    </row>
    <row r="17" spans="1:34" ht="27.75" customHeight="1">
      <c r="A17" s="8" t="s">
        <v>28</v>
      </c>
      <c r="B17" s="17"/>
      <c r="C17" s="17"/>
      <c r="D17" s="17"/>
      <c r="E17" s="17"/>
      <c r="F17" s="17"/>
      <c r="G17" s="17"/>
      <c r="H17" s="17"/>
      <c r="I17" s="17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60"/>
      <c r="AH17" s="16"/>
    </row>
    <row r="18" spans="1:34" ht="27.75" customHeight="1">
      <c r="A18" s="9"/>
      <c r="B18" s="17"/>
      <c r="C18" s="17"/>
      <c r="D18" s="17"/>
      <c r="E18" s="17"/>
      <c r="F18" s="17"/>
      <c r="G18" s="17"/>
      <c r="H18" s="17"/>
      <c r="I18" s="17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60"/>
      <c r="AH18" s="16"/>
    </row>
    <row r="19" spans="1:34" ht="27.75" customHeight="1">
      <c r="A19" s="9" t="s">
        <v>5</v>
      </c>
      <c r="B19" s="17"/>
      <c r="C19" s="17"/>
      <c r="D19" s="17"/>
      <c r="E19" s="17"/>
      <c r="F19" s="17"/>
      <c r="G19" s="17"/>
      <c r="H19" s="17"/>
      <c r="I19" s="17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60"/>
      <c r="AH19" s="16"/>
    </row>
    <row r="20" spans="1:34" ht="27.75" customHeight="1">
      <c r="A20" s="9"/>
      <c r="B20" s="17"/>
      <c r="C20" s="17"/>
      <c r="D20" s="17"/>
      <c r="E20" s="17"/>
      <c r="F20" s="17"/>
      <c r="G20" s="17"/>
      <c r="H20" s="17"/>
      <c r="I20" s="17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60"/>
      <c r="AH20" s="16"/>
    </row>
    <row r="21" spans="1:34" ht="27.75" customHeight="1">
      <c r="A21" s="9" t="s">
        <v>6</v>
      </c>
      <c r="B21" s="17"/>
      <c r="C21" s="17"/>
      <c r="D21" s="17"/>
      <c r="E21" s="17"/>
      <c r="F21" s="17"/>
      <c r="G21" s="17"/>
      <c r="H21" s="17"/>
      <c r="I21" s="17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60"/>
      <c r="AH21" s="16"/>
    </row>
    <row r="22" spans="1:34" ht="27.75" customHeight="1">
      <c r="A22" s="9"/>
      <c r="B22" s="17"/>
      <c r="C22" s="17"/>
      <c r="D22" s="17"/>
      <c r="E22" s="17"/>
      <c r="F22" s="17"/>
      <c r="G22" s="17"/>
      <c r="H22" s="17"/>
      <c r="I22" s="17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60"/>
      <c r="AH22" s="16"/>
    </row>
    <row r="23" spans="1:34" ht="27.75" customHeight="1">
      <c r="A23" s="9" t="s">
        <v>7</v>
      </c>
      <c r="B23" s="17"/>
      <c r="C23" s="17"/>
      <c r="D23" s="17"/>
      <c r="E23" s="17"/>
      <c r="F23" s="17"/>
      <c r="G23" s="17"/>
      <c r="H23" s="17"/>
      <c r="I23" s="17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59"/>
      <c r="AH23" s="16"/>
    </row>
    <row r="24" spans="1:34" ht="27.75" customHeight="1">
      <c r="A24" s="9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7"/>
      <c r="AF24" s="38"/>
      <c r="AG24" s="60" t="s">
        <v>30</v>
      </c>
      <c r="AH24" s="9"/>
    </row>
    <row r="25" spans="1:34" ht="27.75" customHeight="1" thickBot="1">
      <c r="A25" s="9"/>
      <c r="B25" s="39">
        <f aca="true" t="shared" si="1" ref="B25:AD25">SUM(B15:B24)</f>
        <v>0</v>
      </c>
      <c r="C25" s="39">
        <f t="shared" si="1"/>
        <v>0</v>
      </c>
      <c r="D25" s="39">
        <f t="shared" si="1"/>
        <v>0</v>
      </c>
      <c r="E25" s="39">
        <f t="shared" si="1"/>
        <v>0</v>
      </c>
      <c r="F25" s="39">
        <f t="shared" si="1"/>
        <v>0</v>
      </c>
      <c r="G25" s="39">
        <f t="shared" si="1"/>
        <v>0</v>
      </c>
      <c r="H25" s="39">
        <f t="shared" si="1"/>
        <v>0</v>
      </c>
      <c r="I25" s="39">
        <f t="shared" si="1"/>
        <v>0</v>
      </c>
      <c r="J25" s="39">
        <f t="shared" si="1"/>
        <v>0</v>
      </c>
      <c r="K25" s="39">
        <f t="shared" si="1"/>
        <v>0</v>
      </c>
      <c r="L25" s="39">
        <f t="shared" si="1"/>
        <v>0</v>
      </c>
      <c r="M25" s="39">
        <f t="shared" si="1"/>
        <v>0</v>
      </c>
      <c r="N25" s="39">
        <f t="shared" si="1"/>
        <v>0</v>
      </c>
      <c r="O25" s="39">
        <f t="shared" si="1"/>
        <v>0</v>
      </c>
      <c r="P25" s="39">
        <f t="shared" si="1"/>
        <v>0</v>
      </c>
      <c r="Q25" s="39">
        <f t="shared" si="1"/>
        <v>0</v>
      </c>
      <c r="R25" s="39">
        <f t="shared" si="1"/>
        <v>0</v>
      </c>
      <c r="S25" s="39">
        <f t="shared" si="1"/>
        <v>0</v>
      </c>
      <c r="T25" s="39">
        <f t="shared" si="1"/>
        <v>0</v>
      </c>
      <c r="U25" s="39">
        <f t="shared" si="1"/>
        <v>0</v>
      </c>
      <c r="V25" s="39">
        <f t="shared" si="1"/>
        <v>0</v>
      </c>
      <c r="W25" s="39">
        <f t="shared" si="1"/>
        <v>0</v>
      </c>
      <c r="X25" s="39">
        <f t="shared" si="1"/>
        <v>0</v>
      </c>
      <c r="Y25" s="39">
        <f t="shared" si="1"/>
        <v>0</v>
      </c>
      <c r="Z25" s="39">
        <f t="shared" si="1"/>
        <v>0</v>
      </c>
      <c r="AA25" s="39">
        <f t="shared" si="1"/>
        <v>0</v>
      </c>
      <c r="AB25" s="39">
        <f t="shared" si="1"/>
        <v>0</v>
      </c>
      <c r="AC25" s="39">
        <f t="shared" si="1"/>
        <v>0</v>
      </c>
      <c r="AD25" s="39">
        <f t="shared" si="1"/>
        <v>0</v>
      </c>
      <c r="AE25" s="39">
        <f>SUM(AE15:AE24)</f>
        <v>0</v>
      </c>
      <c r="AF25" s="19">
        <f>SUM(AF15:AF24)</f>
        <v>0</v>
      </c>
      <c r="AG25" s="61">
        <f>SUM(B25:AF25)/31</f>
        <v>0</v>
      </c>
      <c r="AH25" s="16"/>
    </row>
    <row r="26" spans="1:34" ht="27.75" customHeight="1">
      <c r="A26" s="21" t="s">
        <v>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60"/>
      <c r="AH26" s="16"/>
    </row>
    <row r="27" spans="1:34" ht="27.75" customHeight="1">
      <c r="A27" s="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60"/>
      <c r="AH27" s="16"/>
    </row>
    <row r="28" spans="1:34" ht="27.75" customHeight="1">
      <c r="A28" s="9" t="s">
        <v>9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60"/>
      <c r="AH28" s="16"/>
    </row>
    <row r="29" spans="1:34" ht="27.75" customHeight="1">
      <c r="A29" s="9" t="s">
        <v>10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60"/>
      <c r="AH29" s="16"/>
    </row>
    <row r="30" spans="1:34" ht="27.75" customHeight="1">
      <c r="A30" s="9" t="s">
        <v>25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62"/>
      <c r="AH30" s="16"/>
    </row>
    <row r="31" spans="1:34" ht="27.75" customHeight="1">
      <c r="A31" s="9" t="s">
        <v>24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60"/>
      <c r="AH31" s="16"/>
    </row>
    <row r="32" spans="1:34" ht="27.75" customHeight="1">
      <c r="A32" s="9" t="s">
        <v>26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60"/>
      <c r="AH32" s="16"/>
    </row>
    <row r="33" spans="1:34" ht="27.75" customHeight="1">
      <c r="A33" s="9" t="s">
        <v>27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60"/>
      <c r="AH33" s="16"/>
    </row>
    <row r="34" spans="1:34" ht="27.75" customHeight="1">
      <c r="A34" s="9" t="s">
        <v>18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60"/>
      <c r="AH34" s="9"/>
    </row>
    <row r="35" spans="1:34" ht="27.75" customHeight="1">
      <c r="A35" s="9" t="s">
        <v>5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60"/>
      <c r="AH35" s="16"/>
    </row>
    <row r="36" spans="1:34" ht="27.75" customHeight="1">
      <c r="A36" s="9" t="s">
        <v>11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60"/>
      <c r="AH36" s="16"/>
    </row>
    <row r="37" spans="1:34" ht="27.75" customHeight="1">
      <c r="A37" s="9" t="s">
        <v>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41"/>
      <c r="AG37" s="59"/>
      <c r="AH37" s="16"/>
    </row>
    <row r="38" spans="1:34" ht="27.75" customHeight="1">
      <c r="A38" s="9"/>
      <c r="B38" s="29"/>
      <c r="C38" s="29"/>
      <c r="D38" s="31"/>
      <c r="E38" s="29"/>
      <c r="F38" s="31"/>
      <c r="G38" s="31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60" t="s">
        <v>30</v>
      </c>
      <c r="AH38" s="16"/>
    </row>
    <row r="39" spans="1:34" ht="27.75" customHeight="1" thickBot="1">
      <c r="A39" s="9"/>
      <c r="B39" s="19">
        <f aca="true" t="shared" si="2" ref="B39:AF39">SUM(B28+B34+B35+B36+B37)</f>
        <v>0</v>
      </c>
      <c r="C39" s="19">
        <f t="shared" si="2"/>
        <v>0</v>
      </c>
      <c r="D39" s="19">
        <f t="shared" si="2"/>
        <v>0</v>
      </c>
      <c r="E39" s="19">
        <f t="shared" si="2"/>
        <v>0</v>
      </c>
      <c r="F39" s="19">
        <f t="shared" si="2"/>
        <v>0</v>
      </c>
      <c r="G39" s="19">
        <f t="shared" si="2"/>
        <v>0</v>
      </c>
      <c r="H39" s="19">
        <f t="shared" si="2"/>
        <v>0</v>
      </c>
      <c r="I39" s="19">
        <f t="shared" si="2"/>
        <v>0</v>
      </c>
      <c r="J39" s="19">
        <f t="shared" si="2"/>
        <v>0</v>
      </c>
      <c r="K39" s="19">
        <f t="shared" si="2"/>
        <v>0</v>
      </c>
      <c r="L39" s="19">
        <f t="shared" si="2"/>
        <v>0</v>
      </c>
      <c r="M39" s="19">
        <f t="shared" si="2"/>
        <v>0</v>
      </c>
      <c r="N39" s="19">
        <f t="shared" si="2"/>
        <v>0</v>
      </c>
      <c r="O39" s="19">
        <f t="shared" si="2"/>
        <v>0</v>
      </c>
      <c r="P39" s="19">
        <f t="shared" si="2"/>
        <v>0</v>
      </c>
      <c r="Q39" s="19">
        <f t="shared" si="2"/>
        <v>0</v>
      </c>
      <c r="R39" s="19">
        <f t="shared" si="2"/>
        <v>0</v>
      </c>
      <c r="S39" s="19">
        <f t="shared" si="2"/>
        <v>0</v>
      </c>
      <c r="T39" s="19">
        <f t="shared" si="2"/>
        <v>0</v>
      </c>
      <c r="U39" s="19">
        <f t="shared" si="2"/>
        <v>0</v>
      </c>
      <c r="V39" s="19">
        <f t="shared" si="2"/>
        <v>0</v>
      </c>
      <c r="W39" s="19">
        <f t="shared" si="2"/>
        <v>0</v>
      </c>
      <c r="X39" s="19">
        <f t="shared" si="2"/>
        <v>0</v>
      </c>
      <c r="Y39" s="19">
        <f t="shared" si="2"/>
        <v>0</v>
      </c>
      <c r="Z39" s="19">
        <f t="shared" si="2"/>
        <v>0</v>
      </c>
      <c r="AA39" s="19">
        <f t="shared" si="2"/>
        <v>0</v>
      </c>
      <c r="AB39" s="19">
        <f t="shared" si="2"/>
        <v>0</v>
      </c>
      <c r="AC39" s="19">
        <f t="shared" si="2"/>
        <v>0</v>
      </c>
      <c r="AD39" s="19">
        <f t="shared" si="2"/>
        <v>0</v>
      </c>
      <c r="AE39" s="19">
        <f t="shared" si="2"/>
        <v>0</v>
      </c>
      <c r="AF39" s="19">
        <f t="shared" si="2"/>
        <v>0</v>
      </c>
      <c r="AG39" s="61">
        <f>SUM(B39:AF39)/31</f>
        <v>0</v>
      </c>
      <c r="AH39" s="16"/>
    </row>
    <row r="40" spans="1:34" ht="27.75" customHeight="1">
      <c r="A40" s="10" t="s">
        <v>12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60"/>
      <c r="AH40" s="16"/>
    </row>
    <row r="41" spans="1:34" ht="27.75" customHeight="1">
      <c r="A41" s="10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60"/>
      <c r="AH41" s="16"/>
    </row>
    <row r="42" spans="1:34" ht="27.75" customHeight="1">
      <c r="A42" s="9" t="s">
        <v>13</v>
      </c>
      <c r="B42" s="49"/>
      <c r="C42" s="49"/>
      <c r="D42" s="49"/>
      <c r="E42" s="49"/>
      <c r="F42" s="49"/>
      <c r="G42" s="49"/>
      <c r="H42" s="49"/>
      <c r="I42" s="43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60"/>
      <c r="AH42" s="16"/>
    </row>
    <row r="43" spans="1:34" ht="27.75" customHeight="1">
      <c r="A43" s="8" t="s">
        <v>31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60">
        <f>SUM(B43:AF43)</f>
        <v>0</v>
      </c>
      <c r="AH43" s="16"/>
    </row>
    <row r="44" spans="1:34" ht="27.75" customHeight="1">
      <c r="A44" s="9" t="s">
        <v>4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60"/>
      <c r="AH44" s="16"/>
    </row>
    <row r="45" spans="1:34" ht="27.75" customHeight="1">
      <c r="A45" s="9"/>
      <c r="B45" s="49"/>
      <c r="C45" s="49"/>
      <c r="D45" s="49"/>
      <c r="E45" s="49"/>
      <c r="F45" s="49"/>
      <c r="G45" s="49"/>
      <c r="H45" s="49"/>
      <c r="I45" s="43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60"/>
      <c r="AH45" s="16"/>
    </row>
    <row r="46" spans="1:34" ht="27.75" customHeight="1">
      <c r="A46" s="9" t="s">
        <v>14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60"/>
      <c r="AH46" s="16"/>
    </row>
    <row r="47" spans="1:34" ht="27.75" customHeight="1">
      <c r="A47" s="9"/>
      <c r="B47" s="49"/>
      <c r="C47" s="49"/>
      <c r="D47" s="49"/>
      <c r="E47" s="49"/>
      <c r="F47" s="49"/>
      <c r="G47" s="49"/>
      <c r="H47" s="49"/>
      <c r="I47" s="43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60"/>
      <c r="AH47" s="16"/>
    </row>
    <row r="48" spans="1:34" ht="27.75" customHeight="1">
      <c r="A48" s="9" t="s">
        <v>11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2"/>
      <c r="AG48" s="59"/>
      <c r="AH48" s="16"/>
    </row>
    <row r="49" spans="1:34" ht="27.75" customHeight="1">
      <c r="A49" s="9"/>
      <c r="B49" s="40"/>
      <c r="C49" s="40"/>
      <c r="D49" s="31"/>
      <c r="E49" s="29"/>
      <c r="F49" s="31"/>
      <c r="G49" s="31"/>
      <c r="H49" s="31"/>
      <c r="I49" s="29"/>
      <c r="J49" s="29"/>
      <c r="K49" s="31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60" t="s">
        <v>30</v>
      </c>
      <c r="AH49" s="16"/>
    </row>
    <row r="50" spans="1:34" ht="27.75" customHeight="1" thickBot="1">
      <c r="A50" s="9"/>
      <c r="B50" s="19">
        <f aca="true" t="shared" si="3" ref="B50:AF50">SUM(B42:B48)</f>
        <v>0</v>
      </c>
      <c r="C50" s="19">
        <f t="shared" si="3"/>
        <v>0</v>
      </c>
      <c r="D50" s="19">
        <f t="shared" si="3"/>
        <v>0</v>
      </c>
      <c r="E50" s="19">
        <f t="shared" si="3"/>
        <v>0</v>
      </c>
      <c r="F50" s="19">
        <f t="shared" si="3"/>
        <v>0</v>
      </c>
      <c r="G50" s="19">
        <f t="shared" si="3"/>
        <v>0</v>
      </c>
      <c r="H50" s="19">
        <f t="shared" si="3"/>
        <v>0</v>
      </c>
      <c r="I50" s="19">
        <f t="shared" si="3"/>
        <v>0</v>
      </c>
      <c r="J50" s="19">
        <f t="shared" si="3"/>
        <v>0</v>
      </c>
      <c r="K50" s="19">
        <f t="shared" si="3"/>
        <v>0</v>
      </c>
      <c r="L50" s="19">
        <f t="shared" si="3"/>
        <v>0</v>
      </c>
      <c r="M50" s="19">
        <f t="shared" si="3"/>
        <v>0</v>
      </c>
      <c r="N50" s="19">
        <f t="shared" si="3"/>
        <v>0</v>
      </c>
      <c r="O50" s="19">
        <f t="shared" si="3"/>
        <v>0</v>
      </c>
      <c r="P50" s="19">
        <f t="shared" si="3"/>
        <v>0</v>
      </c>
      <c r="Q50" s="19">
        <f t="shared" si="3"/>
        <v>0</v>
      </c>
      <c r="R50" s="19">
        <f t="shared" si="3"/>
        <v>0</v>
      </c>
      <c r="S50" s="19">
        <f t="shared" si="3"/>
        <v>0</v>
      </c>
      <c r="T50" s="19">
        <f t="shared" si="3"/>
        <v>0</v>
      </c>
      <c r="U50" s="19">
        <f t="shared" si="3"/>
        <v>0</v>
      </c>
      <c r="V50" s="19">
        <f t="shared" si="3"/>
        <v>0</v>
      </c>
      <c r="W50" s="19">
        <f t="shared" si="3"/>
        <v>0</v>
      </c>
      <c r="X50" s="19">
        <f t="shared" si="3"/>
        <v>0</v>
      </c>
      <c r="Y50" s="19">
        <f t="shared" si="3"/>
        <v>0</v>
      </c>
      <c r="Z50" s="19">
        <f t="shared" si="3"/>
        <v>0</v>
      </c>
      <c r="AA50" s="19">
        <f t="shared" si="3"/>
        <v>0</v>
      </c>
      <c r="AB50" s="19">
        <f t="shared" si="3"/>
        <v>0</v>
      </c>
      <c r="AC50" s="19">
        <f t="shared" si="3"/>
        <v>0</v>
      </c>
      <c r="AD50" s="19">
        <f t="shared" si="3"/>
        <v>0</v>
      </c>
      <c r="AE50" s="19">
        <f t="shared" si="3"/>
        <v>0</v>
      </c>
      <c r="AF50" s="19">
        <f t="shared" si="3"/>
        <v>0</v>
      </c>
      <c r="AG50" s="61">
        <f>SUM(B50:AF50)/31</f>
        <v>0</v>
      </c>
      <c r="AH50" s="9"/>
    </row>
    <row r="51" spans="1:34" ht="27.75" customHeight="1">
      <c r="A51" s="10" t="s">
        <v>15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60"/>
      <c r="AH51" s="9"/>
    </row>
    <row r="52" spans="1:34" ht="27.75" customHeight="1">
      <c r="A52" s="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60" t="s">
        <v>30</v>
      </c>
      <c r="AH52" s="16"/>
    </row>
    <row r="53" spans="1:34" ht="27.75" customHeight="1">
      <c r="A53" s="9" t="s">
        <v>4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9">
        <f>SUM(B53:AF53)/31</f>
        <v>0</v>
      </c>
      <c r="AH53" s="16"/>
    </row>
    <row r="54" spans="1:34" ht="27.75" customHeight="1">
      <c r="A54" s="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60"/>
      <c r="AH54" s="16"/>
    </row>
    <row r="55" spans="1:34" ht="27.75" customHeight="1">
      <c r="A55" s="9" t="s">
        <v>16</v>
      </c>
      <c r="B55" s="54">
        <f>SUM(B12+B25+B39+B50+B53)</f>
        <v>0</v>
      </c>
      <c r="C55" s="54">
        <f aca="true" t="shared" si="4" ref="C55:AF55">SUM(C12+C25+C39+C50+C53)</f>
        <v>0</v>
      </c>
      <c r="D55" s="54">
        <f t="shared" si="4"/>
        <v>0</v>
      </c>
      <c r="E55" s="54">
        <f t="shared" si="4"/>
        <v>0</v>
      </c>
      <c r="F55" s="54">
        <f t="shared" si="4"/>
        <v>0</v>
      </c>
      <c r="G55" s="54">
        <f t="shared" si="4"/>
        <v>0</v>
      </c>
      <c r="H55" s="54">
        <f t="shared" si="4"/>
        <v>0</v>
      </c>
      <c r="I55" s="54">
        <f t="shared" si="4"/>
        <v>0</v>
      </c>
      <c r="J55" s="54">
        <f t="shared" si="4"/>
        <v>0</v>
      </c>
      <c r="K55" s="54">
        <f t="shared" si="4"/>
        <v>0</v>
      </c>
      <c r="L55" s="54">
        <f t="shared" si="4"/>
        <v>0</v>
      </c>
      <c r="M55" s="54">
        <f t="shared" si="4"/>
        <v>0</v>
      </c>
      <c r="N55" s="54">
        <f t="shared" si="4"/>
        <v>0</v>
      </c>
      <c r="O55" s="54">
        <f t="shared" si="4"/>
        <v>0</v>
      </c>
      <c r="P55" s="54">
        <f t="shared" si="4"/>
        <v>0</v>
      </c>
      <c r="Q55" s="54">
        <f t="shared" si="4"/>
        <v>0</v>
      </c>
      <c r="R55" s="54">
        <f t="shared" si="4"/>
        <v>0</v>
      </c>
      <c r="S55" s="54">
        <f t="shared" si="4"/>
        <v>0</v>
      </c>
      <c r="T55" s="54">
        <f t="shared" si="4"/>
        <v>0</v>
      </c>
      <c r="U55" s="54">
        <f t="shared" si="4"/>
        <v>0</v>
      </c>
      <c r="V55" s="54">
        <f t="shared" si="4"/>
        <v>0</v>
      </c>
      <c r="W55" s="54">
        <f t="shared" si="4"/>
        <v>0</v>
      </c>
      <c r="X55" s="54">
        <f t="shared" si="4"/>
        <v>0</v>
      </c>
      <c r="Y55" s="54">
        <f t="shared" si="4"/>
        <v>0</v>
      </c>
      <c r="Z55" s="54">
        <f t="shared" si="4"/>
        <v>0</v>
      </c>
      <c r="AA55" s="54">
        <f t="shared" si="4"/>
        <v>0</v>
      </c>
      <c r="AB55" s="54">
        <f t="shared" si="4"/>
        <v>0</v>
      </c>
      <c r="AC55" s="54">
        <f t="shared" si="4"/>
        <v>0</v>
      </c>
      <c r="AD55" s="54">
        <f t="shared" si="4"/>
        <v>0</v>
      </c>
      <c r="AE55" s="54">
        <f t="shared" si="4"/>
        <v>0</v>
      </c>
      <c r="AF55" s="54">
        <f t="shared" si="4"/>
        <v>0</v>
      </c>
      <c r="AG55" s="60"/>
      <c r="AH55" s="16"/>
    </row>
    <row r="56" spans="1:34" ht="27.75" customHeight="1">
      <c r="A56" s="9"/>
      <c r="B56" s="43"/>
      <c r="C56" s="47"/>
      <c r="D56" s="43"/>
      <c r="E56" s="49"/>
      <c r="F56" s="43"/>
      <c r="G56" s="43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60"/>
      <c r="AH56" s="16"/>
    </row>
    <row r="57" spans="1:34" ht="27.75" customHeight="1">
      <c r="A57" s="9" t="s">
        <v>17</v>
      </c>
      <c r="B57" s="51">
        <v>0</v>
      </c>
      <c r="C57" s="51">
        <v>0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0</v>
      </c>
      <c r="T57" s="51">
        <v>0</v>
      </c>
      <c r="U57" s="51">
        <v>0</v>
      </c>
      <c r="V57" s="51">
        <v>0</v>
      </c>
      <c r="W57" s="51">
        <v>0</v>
      </c>
      <c r="X57" s="51">
        <v>0</v>
      </c>
      <c r="Y57" s="51">
        <v>0</v>
      </c>
      <c r="Z57" s="51">
        <v>0</v>
      </c>
      <c r="AA57" s="51">
        <v>0</v>
      </c>
      <c r="AB57" s="51">
        <v>0</v>
      </c>
      <c r="AC57" s="51">
        <v>0</v>
      </c>
      <c r="AD57" s="51">
        <v>0</v>
      </c>
      <c r="AE57" s="51">
        <v>0</v>
      </c>
      <c r="AF57" s="51">
        <v>0</v>
      </c>
      <c r="AG57" s="60"/>
      <c r="AH57" s="16"/>
    </row>
    <row r="58" spans="1:34" ht="27.75" customHeight="1">
      <c r="A58" s="9"/>
      <c r="B58" s="32"/>
      <c r="C58" s="32"/>
      <c r="D58" s="42"/>
      <c r="E58" s="29"/>
      <c r="F58" s="32"/>
      <c r="G58" s="32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60" t="s">
        <v>30</v>
      </c>
      <c r="AH58" s="16"/>
    </row>
    <row r="59" spans="1:34" ht="27.75" customHeight="1" thickBot="1">
      <c r="A59" s="10" t="s">
        <v>22</v>
      </c>
      <c r="B59" s="20">
        <f aca="true" t="shared" si="5" ref="B59:AC59">SUM(B55:B57)</f>
        <v>0</v>
      </c>
      <c r="C59" s="20">
        <f t="shared" si="5"/>
        <v>0</v>
      </c>
      <c r="D59" s="20">
        <f t="shared" si="5"/>
        <v>0</v>
      </c>
      <c r="E59" s="20">
        <f t="shared" si="5"/>
        <v>0</v>
      </c>
      <c r="F59" s="20">
        <f t="shared" si="5"/>
        <v>0</v>
      </c>
      <c r="G59" s="20">
        <f t="shared" si="5"/>
        <v>0</v>
      </c>
      <c r="H59" s="20">
        <f t="shared" si="5"/>
        <v>0</v>
      </c>
      <c r="I59" s="20">
        <f t="shared" si="5"/>
        <v>0</v>
      </c>
      <c r="J59" s="20">
        <f t="shared" si="5"/>
        <v>0</v>
      </c>
      <c r="K59" s="20">
        <f t="shared" si="5"/>
        <v>0</v>
      </c>
      <c r="L59" s="20">
        <f t="shared" si="5"/>
        <v>0</v>
      </c>
      <c r="M59" s="20">
        <f t="shared" si="5"/>
        <v>0</v>
      </c>
      <c r="N59" s="20">
        <f t="shared" si="5"/>
        <v>0</v>
      </c>
      <c r="O59" s="20">
        <f t="shared" si="5"/>
        <v>0</v>
      </c>
      <c r="P59" s="20">
        <f t="shared" si="5"/>
        <v>0</v>
      </c>
      <c r="Q59" s="20">
        <f t="shared" si="5"/>
        <v>0</v>
      </c>
      <c r="R59" s="20">
        <f t="shared" si="5"/>
        <v>0</v>
      </c>
      <c r="S59" s="20">
        <f t="shared" si="5"/>
        <v>0</v>
      </c>
      <c r="T59" s="20">
        <f t="shared" si="5"/>
        <v>0</v>
      </c>
      <c r="U59" s="20">
        <f t="shared" si="5"/>
        <v>0</v>
      </c>
      <c r="V59" s="20">
        <f t="shared" si="5"/>
        <v>0</v>
      </c>
      <c r="W59" s="20">
        <f t="shared" si="5"/>
        <v>0</v>
      </c>
      <c r="X59" s="20">
        <f t="shared" si="5"/>
        <v>0</v>
      </c>
      <c r="Y59" s="20">
        <f t="shared" si="5"/>
        <v>0</v>
      </c>
      <c r="Z59" s="20">
        <f t="shared" si="5"/>
        <v>0</v>
      </c>
      <c r="AA59" s="20">
        <f t="shared" si="5"/>
        <v>0</v>
      </c>
      <c r="AB59" s="20">
        <f t="shared" si="5"/>
        <v>0</v>
      </c>
      <c r="AC59" s="20">
        <f t="shared" si="5"/>
        <v>0</v>
      </c>
      <c r="AD59" s="20">
        <f>SUM(AD55:AD57)</f>
        <v>0</v>
      </c>
      <c r="AE59" s="20">
        <f>SUM(AE55:AE57)</f>
        <v>0</v>
      </c>
      <c r="AF59" s="20">
        <f>SUM(AF55:AF57)</f>
        <v>0</v>
      </c>
      <c r="AG59" s="61">
        <f>SUM(B59:AF59)/31</f>
        <v>0</v>
      </c>
      <c r="AH59" s="16"/>
    </row>
    <row r="60" spans="1:34" ht="27.75" customHeight="1">
      <c r="A60" s="10"/>
      <c r="B60" s="11"/>
      <c r="C60" s="8"/>
      <c r="D60" s="8"/>
      <c r="E60" s="8"/>
      <c r="F60" s="8"/>
      <c r="G60" s="8"/>
      <c r="H60" s="8"/>
      <c r="I60" s="11"/>
      <c r="J60" s="11"/>
      <c r="K60" s="11"/>
      <c r="L60" s="11"/>
      <c r="M60" s="11"/>
      <c r="N60" s="11"/>
      <c r="O60" s="11"/>
      <c r="P60" s="11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</row>
    <row r="61" spans="1:34" ht="27.75" customHeight="1">
      <c r="A61" s="9" t="s">
        <v>20</v>
      </c>
      <c r="B61" s="9"/>
      <c r="C61" s="9"/>
      <c r="D61" s="9"/>
      <c r="E61" s="9"/>
      <c r="F61" s="9"/>
      <c r="G61" s="9"/>
      <c r="H61" s="9"/>
      <c r="I61" s="14"/>
      <c r="J61" s="14"/>
      <c r="K61" s="14"/>
      <c r="L61" s="14"/>
      <c r="M61" s="14"/>
      <c r="N61" s="14"/>
      <c r="O61" s="14"/>
      <c r="P61" s="14"/>
      <c r="Q61" s="8"/>
      <c r="R61" s="8"/>
      <c r="S61" s="9"/>
      <c r="T61" s="9"/>
      <c r="U61" s="9"/>
      <c r="V61" s="9"/>
      <c r="W61" s="9"/>
      <c r="X61" s="9"/>
      <c r="Y61" s="9"/>
      <c r="Z61" s="14"/>
      <c r="AA61" s="14"/>
      <c r="AB61" s="14"/>
      <c r="AC61" s="14"/>
      <c r="AD61" s="14"/>
      <c r="AE61" s="14"/>
      <c r="AF61" s="14"/>
      <c r="AG61" s="14"/>
      <c r="AH61" s="28"/>
    </row>
    <row r="62" spans="1:34" ht="20.25">
      <c r="A62" s="16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9"/>
    </row>
    <row r="63" spans="1:34" ht="20.25">
      <c r="A63" s="9"/>
      <c r="B63" s="9"/>
      <c r="C63" s="9"/>
      <c r="D63" s="9"/>
      <c r="E63" s="9"/>
      <c r="F63" s="9"/>
      <c r="G63" s="9"/>
      <c r="H63" s="9"/>
      <c r="I63" s="14"/>
      <c r="J63" s="14"/>
      <c r="K63" s="14"/>
      <c r="L63" s="14"/>
      <c r="M63" s="14"/>
      <c r="N63" s="14"/>
      <c r="O63" s="14"/>
      <c r="P63" s="14"/>
      <c r="Q63" s="8"/>
      <c r="R63" s="8"/>
      <c r="S63" s="9"/>
      <c r="T63" s="9"/>
      <c r="U63" s="9"/>
      <c r="V63" s="9"/>
      <c r="W63" s="9"/>
      <c r="X63" s="9"/>
      <c r="Y63" s="9"/>
      <c r="Z63" s="14"/>
      <c r="AA63" s="14"/>
      <c r="AB63" s="14"/>
      <c r="AC63" s="14"/>
      <c r="AD63" s="14"/>
      <c r="AE63" s="14"/>
      <c r="AF63" s="14"/>
      <c r="AG63" s="14"/>
      <c r="AH63" s="16"/>
    </row>
    <row r="64" spans="1:34" ht="20.25">
      <c r="A64" s="9"/>
      <c r="B64" s="9"/>
      <c r="C64" s="9"/>
      <c r="D64" s="9"/>
      <c r="E64" s="9"/>
      <c r="F64" s="9"/>
      <c r="G64" s="9"/>
      <c r="H64" s="9"/>
      <c r="I64" s="14"/>
      <c r="J64" s="14"/>
      <c r="K64" s="14"/>
      <c r="L64" s="14"/>
      <c r="M64" s="14"/>
      <c r="N64" s="14"/>
      <c r="O64" s="14"/>
      <c r="P64" s="1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</row>
    <row r="65" spans="1:33" ht="2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</row>
  </sheetData>
  <sheetProtection/>
  <printOptions/>
  <pageMargins left="0.56" right="0.54" top="0.5" bottom="0.5" header="0.5" footer="0.5"/>
  <pageSetup horizontalDpi="300" verticalDpi="300" orientation="landscape" scale="3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75"/>
  <sheetViews>
    <sheetView zoomScale="50" zoomScaleNormal="50" zoomScalePageLayoutView="0" workbookViewId="0" topLeftCell="A1">
      <pane xSplit="1" ySplit="5" topLeftCell="Q3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G60" sqref="AG60"/>
    </sheetView>
  </sheetViews>
  <sheetFormatPr defaultColWidth="8.88671875" defaultRowHeight="15"/>
  <cols>
    <col min="1" max="1" width="30.4453125" style="16" customWidth="1"/>
    <col min="2" max="2" width="8.4453125" style="16" customWidth="1"/>
    <col min="3" max="3" width="10.21484375" style="16" customWidth="1"/>
    <col min="4" max="4" width="8.4453125" style="16" customWidth="1"/>
    <col min="5" max="5" width="9.3359375" style="16" customWidth="1"/>
    <col min="6" max="6" width="9.77734375" style="16" customWidth="1"/>
    <col min="7" max="8" width="8.4453125" style="16" customWidth="1"/>
    <col min="9" max="9" width="9.99609375" style="16" customWidth="1"/>
    <col min="10" max="10" width="8.6640625" style="16" customWidth="1"/>
    <col min="11" max="11" width="10.88671875" style="16" customWidth="1"/>
    <col min="12" max="13" width="8.4453125" style="16" customWidth="1"/>
    <col min="14" max="14" width="8.6640625" style="16" customWidth="1"/>
    <col min="15" max="15" width="11.5546875" style="16" customWidth="1"/>
    <col min="16" max="17" width="8.4453125" style="16" customWidth="1"/>
    <col min="18" max="18" width="9.99609375" style="16" customWidth="1"/>
    <col min="19" max="19" width="11.3359375" style="16" customWidth="1"/>
    <col min="20" max="20" width="12.88671875" style="16" customWidth="1"/>
    <col min="21" max="21" width="8.4453125" style="16" customWidth="1"/>
    <col min="22" max="22" width="10.4453125" style="16" customWidth="1"/>
    <col min="23" max="23" width="8.4453125" style="16" customWidth="1"/>
    <col min="24" max="24" width="10.21484375" style="16" customWidth="1"/>
    <col min="25" max="26" width="9.77734375" style="16" customWidth="1"/>
    <col min="27" max="27" width="8.88671875" style="16" customWidth="1"/>
    <col min="28" max="28" width="10.6640625" style="16" customWidth="1"/>
    <col min="29" max="29" width="11.99609375" style="16" customWidth="1"/>
    <col min="30" max="30" width="12.88671875" style="16" customWidth="1"/>
    <col min="31" max="32" width="8.4453125" style="16" customWidth="1"/>
    <col min="33" max="33" width="13.6640625" style="16" customWidth="1"/>
    <col min="34" max="34" width="8.77734375" style="16" customWidth="1"/>
  </cols>
  <sheetData>
    <row r="1" spans="1:34" ht="20.25">
      <c r="A1" s="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0.25">
      <c r="A2" s="2">
        <v>40094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20.25">
      <c r="A3" s="4" t="s">
        <v>21</v>
      </c>
      <c r="Z3" s="5"/>
      <c r="AA3" s="4"/>
      <c r="AB3" s="5"/>
      <c r="AC3" s="5"/>
      <c r="AD3" s="5"/>
      <c r="AE3" s="5"/>
      <c r="AF3" s="5"/>
      <c r="AG3" s="5"/>
      <c r="AH3" s="3"/>
    </row>
    <row r="4" spans="1:36" ht="23.25">
      <c r="A4" s="7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8"/>
      <c r="AI4" s="8"/>
      <c r="AJ4" s="8"/>
    </row>
    <row r="5" spans="1:34" ht="23.25">
      <c r="A5" s="9"/>
      <c r="B5" s="107">
        <v>1</v>
      </c>
      <c r="C5" s="107">
        <v>2</v>
      </c>
      <c r="D5" s="107">
        <v>3</v>
      </c>
      <c r="E5" s="107">
        <v>4</v>
      </c>
      <c r="F5" s="107">
        <v>5</v>
      </c>
      <c r="G5" s="107">
        <v>6</v>
      </c>
      <c r="H5" s="107">
        <v>7</v>
      </c>
      <c r="I5" s="107">
        <v>8</v>
      </c>
      <c r="J5" s="107">
        <v>9</v>
      </c>
      <c r="K5" s="108">
        <v>10</v>
      </c>
      <c r="L5" s="107">
        <v>11</v>
      </c>
      <c r="M5" s="107">
        <v>12</v>
      </c>
      <c r="N5" s="107">
        <v>13</v>
      </c>
      <c r="O5" s="107">
        <v>14</v>
      </c>
      <c r="P5" s="107">
        <v>15</v>
      </c>
      <c r="Q5" s="109">
        <v>16</v>
      </c>
      <c r="R5" s="109">
        <v>17</v>
      </c>
      <c r="S5" s="110">
        <v>18</v>
      </c>
      <c r="T5" s="111">
        <v>19</v>
      </c>
      <c r="U5" s="111">
        <v>20</v>
      </c>
      <c r="V5" s="111">
        <v>21</v>
      </c>
      <c r="W5" s="111">
        <v>22</v>
      </c>
      <c r="X5" s="111">
        <v>23</v>
      </c>
      <c r="Y5" s="111">
        <v>24</v>
      </c>
      <c r="Z5" s="109">
        <v>25</v>
      </c>
      <c r="AA5" s="109">
        <v>26</v>
      </c>
      <c r="AB5" s="109">
        <v>27</v>
      </c>
      <c r="AC5" s="109">
        <v>28</v>
      </c>
      <c r="AD5" s="109">
        <v>29</v>
      </c>
      <c r="AE5" s="109">
        <v>30</v>
      </c>
      <c r="AF5" s="109">
        <v>31</v>
      </c>
      <c r="AG5" s="109"/>
      <c r="AH5" s="3"/>
    </row>
    <row r="6" spans="1:34" ht="23.25">
      <c r="A6" s="10" t="s">
        <v>0</v>
      </c>
      <c r="B6" s="112"/>
      <c r="C6" s="112"/>
      <c r="D6" s="112"/>
      <c r="E6" s="112"/>
      <c r="F6" s="112"/>
      <c r="G6" s="112"/>
      <c r="H6" s="112"/>
      <c r="I6" s="113"/>
      <c r="J6" s="113"/>
      <c r="K6" s="114"/>
      <c r="L6" s="113"/>
      <c r="M6" s="113"/>
      <c r="N6" s="113"/>
      <c r="O6" s="113"/>
      <c r="P6" s="113"/>
      <c r="Q6" s="85"/>
      <c r="R6" s="85"/>
      <c r="S6" s="103"/>
      <c r="T6" s="106"/>
      <c r="U6" s="106"/>
      <c r="V6" s="106"/>
      <c r="W6" s="106"/>
      <c r="X6" s="106"/>
      <c r="Y6" s="106"/>
      <c r="Z6" s="85"/>
      <c r="AA6" s="85"/>
      <c r="AB6" s="85"/>
      <c r="AC6" s="85"/>
      <c r="AD6" s="85"/>
      <c r="AE6" s="85"/>
      <c r="AF6" s="85"/>
      <c r="AG6" s="85"/>
      <c r="AH6" s="26"/>
    </row>
    <row r="7" spans="1:34" ht="23.25">
      <c r="A7" s="9"/>
      <c r="B7" s="106"/>
      <c r="C7" s="106"/>
      <c r="D7" s="106"/>
      <c r="E7" s="106"/>
      <c r="F7" s="106"/>
      <c r="G7" s="106"/>
      <c r="H7" s="106"/>
      <c r="I7" s="85"/>
      <c r="J7" s="85"/>
      <c r="K7" s="84"/>
      <c r="L7" s="85"/>
      <c r="M7" s="85"/>
      <c r="N7" s="85"/>
      <c r="O7" s="85"/>
      <c r="P7" s="85"/>
      <c r="Q7" s="85"/>
      <c r="R7" s="85"/>
      <c r="S7" s="84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27"/>
    </row>
    <row r="8" spans="1:34" ht="23.25">
      <c r="A8" s="9" t="s">
        <v>1</v>
      </c>
      <c r="B8" s="104">
        <v>0</v>
      </c>
      <c r="C8" s="104">
        <v>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0</v>
      </c>
      <c r="W8" s="104">
        <v>0</v>
      </c>
      <c r="X8" s="104">
        <v>0</v>
      </c>
      <c r="Y8" s="104">
        <v>0</v>
      </c>
      <c r="Z8" s="104">
        <v>0</v>
      </c>
      <c r="AA8" s="104">
        <v>0</v>
      </c>
      <c r="AB8" s="104">
        <v>0</v>
      </c>
      <c r="AC8" s="104">
        <v>0</v>
      </c>
      <c r="AD8" s="104">
        <v>0</v>
      </c>
      <c r="AE8" s="104">
        <v>0</v>
      </c>
      <c r="AF8" s="104">
        <v>0</v>
      </c>
      <c r="AG8" s="104"/>
      <c r="AH8" s="23"/>
    </row>
    <row r="9" spans="1:34" ht="23.25">
      <c r="A9" s="9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24"/>
    </row>
    <row r="10" spans="1:34" ht="23.25">
      <c r="A10" s="9" t="s">
        <v>2</v>
      </c>
      <c r="B10" s="104">
        <v>15.8</v>
      </c>
      <c r="C10" s="104">
        <v>16.3</v>
      </c>
      <c r="D10" s="104">
        <v>15.1</v>
      </c>
      <c r="E10" s="104">
        <v>15.6</v>
      </c>
      <c r="F10" s="104">
        <v>17.6</v>
      </c>
      <c r="G10" s="104">
        <v>15</v>
      </c>
      <c r="H10" s="104">
        <v>17</v>
      </c>
      <c r="I10" s="104">
        <v>16.1</v>
      </c>
      <c r="J10" s="104">
        <v>15.1</v>
      </c>
      <c r="K10" s="104">
        <v>16.8</v>
      </c>
      <c r="L10" s="104">
        <v>14.9</v>
      </c>
      <c r="M10" s="104">
        <v>15.6</v>
      </c>
      <c r="N10" s="104">
        <v>16.4</v>
      </c>
      <c r="O10" s="104">
        <v>17.6</v>
      </c>
      <c r="P10" s="104">
        <v>15.7</v>
      </c>
      <c r="Q10" s="104">
        <v>14.5</v>
      </c>
      <c r="R10" s="104">
        <v>14.8</v>
      </c>
      <c r="S10" s="104">
        <v>14.6</v>
      </c>
      <c r="T10" s="104">
        <v>16.6</v>
      </c>
      <c r="U10" s="104">
        <v>17.3</v>
      </c>
      <c r="V10" s="104">
        <v>16.1</v>
      </c>
      <c r="W10" s="104">
        <v>16</v>
      </c>
      <c r="X10" s="104">
        <v>15.3</v>
      </c>
      <c r="Y10" s="104">
        <v>18.2</v>
      </c>
      <c r="Z10" s="104">
        <v>15</v>
      </c>
      <c r="AA10" s="104">
        <v>15.4</v>
      </c>
      <c r="AB10" s="104">
        <v>17.7</v>
      </c>
      <c r="AC10" s="104">
        <v>15</v>
      </c>
      <c r="AD10" s="104">
        <v>16.3</v>
      </c>
      <c r="AE10" s="104">
        <v>17.1</v>
      </c>
      <c r="AF10" s="104">
        <v>13.1</v>
      </c>
      <c r="AG10" s="104"/>
      <c r="AH10" s="24"/>
    </row>
    <row r="11" spans="1:34" ht="23.25">
      <c r="A11" s="9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 t="s">
        <v>30</v>
      </c>
      <c r="AH11" s="15"/>
    </row>
    <row r="12" spans="1:34" ht="23.25">
      <c r="A12" s="9"/>
      <c r="B12" s="104">
        <f aca="true" t="shared" si="0" ref="B12:AF12">SUM(B8:B10)</f>
        <v>15.8</v>
      </c>
      <c r="C12" s="104">
        <f t="shared" si="0"/>
        <v>16.3</v>
      </c>
      <c r="D12" s="104">
        <f t="shared" si="0"/>
        <v>15.1</v>
      </c>
      <c r="E12" s="104">
        <f t="shared" si="0"/>
        <v>15.6</v>
      </c>
      <c r="F12" s="104">
        <f t="shared" si="0"/>
        <v>17.6</v>
      </c>
      <c r="G12" s="104">
        <f t="shared" si="0"/>
        <v>15</v>
      </c>
      <c r="H12" s="104">
        <f t="shared" si="0"/>
        <v>17</v>
      </c>
      <c r="I12" s="104">
        <f t="shared" si="0"/>
        <v>16.1</v>
      </c>
      <c r="J12" s="104">
        <f t="shared" si="0"/>
        <v>15.1</v>
      </c>
      <c r="K12" s="104">
        <f t="shared" si="0"/>
        <v>16.8</v>
      </c>
      <c r="L12" s="104">
        <f t="shared" si="0"/>
        <v>14.9</v>
      </c>
      <c r="M12" s="104">
        <f t="shared" si="0"/>
        <v>15.6</v>
      </c>
      <c r="N12" s="104">
        <f t="shared" si="0"/>
        <v>16.4</v>
      </c>
      <c r="O12" s="104">
        <f t="shared" si="0"/>
        <v>17.6</v>
      </c>
      <c r="P12" s="104">
        <f t="shared" si="0"/>
        <v>15.7</v>
      </c>
      <c r="Q12" s="104">
        <f t="shared" si="0"/>
        <v>14.5</v>
      </c>
      <c r="R12" s="104">
        <f t="shared" si="0"/>
        <v>14.8</v>
      </c>
      <c r="S12" s="104">
        <f t="shared" si="0"/>
        <v>14.6</v>
      </c>
      <c r="T12" s="104">
        <f t="shared" si="0"/>
        <v>16.6</v>
      </c>
      <c r="U12" s="104">
        <f t="shared" si="0"/>
        <v>17.3</v>
      </c>
      <c r="V12" s="104">
        <f t="shared" si="0"/>
        <v>16.1</v>
      </c>
      <c r="W12" s="104">
        <f t="shared" si="0"/>
        <v>16</v>
      </c>
      <c r="X12" s="104">
        <f t="shared" si="0"/>
        <v>15.3</v>
      </c>
      <c r="Y12" s="104">
        <f t="shared" si="0"/>
        <v>18.2</v>
      </c>
      <c r="Z12" s="104">
        <f t="shared" si="0"/>
        <v>15</v>
      </c>
      <c r="AA12" s="104">
        <f t="shared" si="0"/>
        <v>15.4</v>
      </c>
      <c r="AB12" s="104">
        <f t="shared" si="0"/>
        <v>17.7</v>
      </c>
      <c r="AC12" s="104">
        <f t="shared" si="0"/>
        <v>15</v>
      </c>
      <c r="AD12" s="104">
        <f t="shared" si="0"/>
        <v>16.3</v>
      </c>
      <c r="AE12" s="104">
        <f t="shared" si="0"/>
        <v>17.1</v>
      </c>
      <c r="AF12" s="104">
        <f t="shared" si="0"/>
        <v>13.1</v>
      </c>
      <c r="AG12" s="104">
        <f>SUM(B12:AF12)/31</f>
        <v>15.922580645161293</v>
      </c>
      <c r="AH12" s="24"/>
    </row>
    <row r="13" spans="1:34" ht="23.25">
      <c r="A13" s="10" t="s">
        <v>3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24"/>
    </row>
    <row r="14" spans="1:34" ht="23.25">
      <c r="A14" s="9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237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24"/>
    </row>
    <row r="15" spans="1:34" ht="23.25">
      <c r="A15" s="9" t="s">
        <v>19</v>
      </c>
      <c r="B15" s="228">
        <v>13.35</v>
      </c>
      <c r="C15" s="228">
        <v>12.91</v>
      </c>
      <c r="D15" s="228">
        <v>12.71</v>
      </c>
      <c r="E15" s="228">
        <v>12.81</v>
      </c>
      <c r="F15" s="228">
        <v>13.29</v>
      </c>
      <c r="G15" s="228">
        <v>13.8</v>
      </c>
      <c r="H15" s="228">
        <v>13.49</v>
      </c>
      <c r="I15" s="228">
        <v>13.8</v>
      </c>
      <c r="J15" s="227">
        <v>12.92</v>
      </c>
      <c r="K15" s="104">
        <v>12.99</v>
      </c>
      <c r="L15" s="227">
        <v>14.27</v>
      </c>
      <c r="M15" s="227">
        <v>14.77</v>
      </c>
      <c r="N15" s="227">
        <v>14.08</v>
      </c>
      <c r="O15" s="227">
        <v>13.59</v>
      </c>
      <c r="P15" s="227">
        <v>14.77</v>
      </c>
      <c r="Q15" s="227">
        <v>14.22</v>
      </c>
      <c r="R15" s="227">
        <v>14.95</v>
      </c>
      <c r="S15" s="104">
        <v>11.88</v>
      </c>
      <c r="T15" s="227">
        <v>12.6</v>
      </c>
      <c r="U15" s="227">
        <v>13.96</v>
      </c>
      <c r="V15" s="227">
        <v>13.96</v>
      </c>
      <c r="W15" s="227">
        <v>14.19</v>
      </c>
      <c r="X15" s="227">
        <v>13.37</v>
      </c>
      <c r="Y15" s="227">
        <v>14.9</v>
      </c>
      <c r="Z15" s="227">
        <v>13.62</v>
      </c>
      <c r="AA15" s="227">
        <v>14.68</v>
      </c>
      <c r="AB15" s="227">
        <v>13.94</v>
      </c>
      <c r="AC15" s="227">
        <v>13.51</v>
      </c>
      <c r="AD15" s="227">
        <v>13.98</v>
      </c>
      <c r="AE15" s="227">
        <v>14.39</v>
      </c>
      <c r="AF15" s="227">
        <v>12.01</v>
      </c>
      <c r="AG15" s="104"/>
      <c r="AH15" s="24"/>
    </row>
    <row r="16" spans="1:34" ht="23.25">
      <c r="A16" s="9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227"/>
      <c r="O16" s="227"/>
      <c r="P16" s="227"/>
      <c r="Q16" s="227"/>
      <c r="R16" s="227"/>
      <c r="S16" s="104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104"/>
      <c r="AH16" s="24"/>
    </row>
    <row r="17" spans="1:34" ht="23.25">
      <c r="A17" s="8" t="s">
        <v>28</v>
      </c>
      <c r="B17" s="227">
        <v>1.42</v>
      </c>
      <c r="C17" s="227">
        <v>1.45</v>
      </c>
      <c r="D17" s="227">
        <v>1.39</v>
      </c>
      <c r="E17" s="227">
        <v>1.42</v>
      </c>
      <c r="F17" s="227">
        <v>1.43</v>
      </c>
      <c r="G17" s="227">
        <v>1.43</v>
      </c>
      <c r="H17" s="227">
        <v>1.43</v>
      </c>
      <c r="I17" s="227">
        <v>1.43</v>
      </c>
      <c r="J17" s="227">
        <v>1.23</v>
      </c>
      <c r="K17" s="104">
        <v>1.13</v>
      </c>
      <c r="L17" s="227">
        <v>1.14</v>
      </c>
      <c r="M17" s="227">
        <v>1.13</v>
      </c>
      <c r="N17" s="227">
        <v>1.13</v>
      </c>
      <c r="O17" s="227">
        <v>1.13</v>
      </c>
      <c r="P17" s="227">
        <v>1.14</v>
      </c>
      <c r="Q17" s="227">
        <v>1.13</v>
      </c>
      <c r="R17" s="227">
        <v>0</v>
      </c>
      <c r="S17" s="104">
        <v>0</v>
      </c>
      <c r="T17" s="227">
        <v>0</v>
      </c>
      <c r="U17" s="227">
        <v>0</v>
      </c>
      <c r="V17" s="227">
        <v>0</v>
      </c>
      <c r="W17" s="227">
        <v>0</v>
      </c>
      <c r="X17" s="227">
        <v>0</v>
      </c>
      <c r="Y17" s="227">
        <v>0</v>
      </c>
      <c r="Z17" s="227">
        <v>0</v>
      </c>
      <c r="AA17" s="227">
        <v>0</v>
      </c>
      <c r="AB17" s="227">
        <v>0</v>
      </c>
      <c r="AC17" s="227">
        <v>0</v>
      </c>
      <c r="AD17" s="227">
        <v>0</v>
      </c>
      <c r="AE17" s="227">
        <v>0</v>
      </c>
      <c r="AF17" s="227">
        <v>0</v>
      </c>
      <c r="AG17" s="104"/>
      <c r="AH17" s="24"/>
    </row>
    <row r="18" spans="1:34" ht="23.25">
      <c r="A18" s="9"/>
      <c r="B18" s="227"/>
      <c r="C18" s="227"/>
      <c r="D18" s="227"/>
      <c r="E18" s="227"/>
      <c r="F18" s="227"/>
      <c r="G18" s="227"/>
      <c r="H18" s="227"/>
      <c r="I18" s="227"/>
      <c r="J18" s="227"/>
      <c r="K18" s="104"/>
      <c r="L18" s="227"/>
      <c r="M18" s="227"/>
      <c r="N18" s="227"/>
      <c r="O18" s="227"/>
      <c r="P18" s="227"/>
      <c r="Q18" s="227"/>
      <c r="R18" s="227"/>
      <c r="S18" s="104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104"/>
      <c r="AH18" s="24"/>
    </row>
    <row r="19" spans="1:34" ht="23.25">
      <c r="A19" s="9" t="s">
        <v>5</v>
      </c>
      <c r="B19" s="227">
        <v>3.51</v>
      </c>
      <c r="C19" s="227">
        <v>3.51</v>
      </c>
      <c r="D19" s="227">
        <v>3.48</v>
      </c>
      <c r="E19" s="227">
        <v>3.46</v>
      </c>
      <c r="F19" s="227">
        <v>3.54</v>
      </c>
      <c r="G19" s="227">
        <v>3.52</v>
      </c>
      <c r="H19" s="227">
        <v>3.5</v>
      </c>
      <c r="I19" s="227">
        <v>3.52</v>
      </c>
      <c r="J19" s="227">
        <v>3.47</v>
      </c>
      <c r="K19" s="104">
        <v>3.27</v>
      </c>
      <c r="L19" s="227">
        <v>3.23</v>
      </c>
      <c r="M19" s="227">
        <v>3.19</v>
      </c>
      <c r="N19" s="227">
        <v>2.33</v>
      </c>
      <c r="O19" s="227">
        <v>2.13</v>
      </c>
      <c r="P19" s="227">
        <v>2.16</v>
      </c>
      <c r="Q19" s="227">
        <v>2.12</v>
      </c>
      <c r="R19" s="227">
        <v>2.12</v>
      </c>
      <c r="S19" s="104">
        <v>2.12</v>
      </c>
      <c r="T19" s="227">
        <v>2.14</v>
      </c>
      <c r="U19" s="227">
        <v>2.12</v>
      </c>
      <c r="V19" s="227">
        <v>2.11</v>
      </c>
      <c r="W19" s="227">
        <v>2.11</v>
      </c>
      <c r="X19" s="227">
        <v>2.11</v>
      </c>
      <c r="Y19" s="227">
        <v>2.11</v>
      </c>
      <c r="Z19" s="227">
        <v>2.15</v>
      </c>
      <c r="AA19" s="227">
        <v>2.1</v>
      </c>
      <c r="AB19" s="227">
        <v>2.12</v>
      </c>
      <c r="AC19" s="227">
        <v>2.04</v>
      </c>
      <c r="AD19" s="227">
        <v>2.13</v>
      </c>
      <c r="AE19" s="227">
        <v>2.14</v>
      </c>
      <c r="AF19" s="227">
        <v>2.14</v>
      </c>
      <c r="AG19" s="104"/>
      <c r="AH19" s="24"/>
    </row>
    <row r="20" spans="1:34" ht="23.25">
      <c r="A20" s="9"/>
      <c r="B20" s="227"/>
      <c r="C20" s="227"/>
      <c r="D20" s="227"/>
      <c r="E20" s="227"/>
      <c r="F20" s="227"/>
      <c r="G20" s="227"/>
      <c r="H20" s="227"/>
      <c r="I20" s="227"/>
      <c r="J20" s="227"/>
      <c r="K20" s="104"/>
      <c r="L20" s="227"/>
      <c r="M20" s="227"/>
      <c r="N20" s="227"/>
      <c r="O20" s="227"/>
      <c r="P20" s="227"/>
      <c r="Q20" s="227"/>
      <c r="R20" s="227"/>
      <c r="S20" s="104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104"/>
      <c r="AH20" s="24"/>
    </row>
    <row r="21" spans="1:34" ht="23.25">
      <c r="A21" s="9" t="s">
        <v>6</v>
      </c>
      <c r="B21" s="227">
        <v>0</v>
      </c>
      <c r="C21" s="227">
        <v>0</v>
      </c>
      <c r="D21" s="227">
        <v>0</v>
      </c>
      <c r="E21" s="227">
        <v>0</v>
      </c>
      <c r="F21" s="227">
        <v>0</v>
      </c>
      <c r="G21" s="227">
        <v>0</v>
      </c>
      <c r="H21" s="227">
        <v>0</v>
      </c>
      <c r="I21" s="227">
        <v>0</v>
      </c>
      <c r="J21" s="227">
        <v>0</v>
      </c>
      <c r="K21" s="227">
        <v>0</v>
      </c>
      <c r="L21" s="227">
        <v>0</v>
      </c>
      <c r="M21" s="227">
        <v>0</v>
      </c>
      <c r="N21" s="227">
        <v>0</v>
      </c>
      <c r="O21" s="227">
        <v>0</v>
      </c>
      <c r="P21" s="227">
        <v>0</v>
      </c>
      <c r="Q21" s="227">
        <v>0</v>
      </c>
      <c r="R21" s="227">
        <v>0</v>
      </c>
      <c r="S21" s="227">
        <v>0</v>
      </c>
      <c r="T21" s="227">
        <v>0</v>
      </c>
      <c r="U21" s="227">
        <v>0</v>
      </c>
      <c r="V21" s="227">
        <v>0</v>
      </c>
      <c r="W21" s="227">
        <v>0</v>
      </c>
      <c r="X21" s="227">
        <v>0</v>
      </c>
      <c r="Y21" s="227">
        <v>0</v>
      </c>
      <c r="Z21" s="227">
        <v>0</v>
      </c>
      <c r="AA21" s="227">
        <v>0</v>
      </c>
      <c r="AB21" s="227">
        <v>0</v>
      </c>
      <c r="AC21" s="227">
        <v>0</v>
      </c>
      <c r="AD21" s="227">
        <v>0</v>
      </c>
      <c r="AE21" s="227">
        <v>0</v>
      </c>
      <c r="AF21" s="227">
        <v>0</v>
      </c>
      <c r="AG21" s="104"/>
      <c r="AH21" s="24"/>
    </row>
    <row r="22" spans="1:34" ht="23.25">
      <c r="A22" s="9"/>
      <c r="B22" s="227"/>
      <c r="C22" s="227"/>
      <c r="D22" s="227"/>
      <c r="E22" s="227"/>
      <c r="F22" s="227"/>
      <c r="G22" s="227"/>
      <c r="H22" s="227"/>
      <c r="I22" s="227"/>
      <c r="J22" s="227"/>
      <c r="K22" s="104"/>
      <c r="L22" s="227"/>
      <c r="M22" s="227"/>
      <c r="N22" s="227"/>
      <c r="O22" s="227"/>
      <c r="P22" s="227"/>
      <c r="Q22" s="227"/>
      <c r="R22" s="227"/>
      <c r="S22" s="104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104"/>
      <c r="AH22" s="24"/>
    </row>
    <row r="23" spans="1:34" ht="23.25">
      <c r="A23" s="9" t="s">
        <v>7</v>
      </c>
      <c r="B23" s="227">
        <v>0</v>
      </c>
      <c r="C23" s="227">
        <v>0</v>
      </c>
      <c r="D23" s="227">
        <v>0</v>
      </c>
      <c r="E23" s="227">
        <v>0</v>
      </c>
      <c r="F23" s="227">
        <v>0</v>
      </c>
      <c r="G23" s="227">
        <v>0</v>
      </c>
      <c r="H23" s="227">
        <v>0</v>
      </c>
      <c r="I23" s="227">
        <v>0</v>
      </c>
      <c r="J23" s="227">
        <v>0</v>
      </c>
      <c r="K23" s="227">
        <v>0</v>
      </c>
      <c r="L23" s="227">
        <v>0</v>
      </c>
      <c r="M23" s="227">
        <v>0</v>
      </c>
      <c r="N23" s="227">
        <v>0</v>
      </c>
      <c r="O23" s="227">
        <v>0</v>
      </c>
      <c r="P23" s="227">
        <v>0</v>
      </c>
      <c r="Q23" s="227">
        <v>0</v>
      </c>
      <c r="R23" s="227">
        <v>0</v>
      </c>
      <c r="S23" s="227">
        <v>0</v>
      </c>
      <c r="T23" s="227">
        <v>0</v>
      </c>
      <c r="U23" s="227">
        <v>0</v>
      </c>
      <c r="V23" s="227">
        <v>0</v>
      </c>
      <c r="W23" s="227">
        <v>0</v>
      </c>
      <c r="X23" s="227">
        <v>0</v>
      </c>
      <c r="Y23" s="227">
        <v>0</v>
      </c>
      <c r="Z23" s="227">
        <v>0</v>
      </c>
      <c r="AA23" s="227">
        <v>0</v>
      </c>
      <c r="AB23" s="227">
        <v>0</v>
      </c>
      <c r="AC23" s="227">
        <v>0</v>
      </c>
      <c r="AD23" s="227">
        <v>0</v>
      </c>
      <c r="AE23" s="227">
        <v>0</v>
      </c>
      <c r="AF23" s="227">
        <v>0</v>
      </c>
      <c r="AG23" s="104"/>
      <c r="AH23" s="24"/>
    </row>
    <row r="24" spans="1:34" ht="23.25">
      <c r="A24" s="9"/>
      <c r="B24" s="227"/>
      <c r="C24" s="227"/>
      <c r="D24" s="227"/>
      <c r="E24" s="227"/>
      <c r="F24" s="227"/>
      <c r="G24" s="227"/>
      <c r="H24" s="227"/>
      <c r="I24" s="227"/>
      <c r="J24" s="227"/>
      <c r="K24" s="104"/>
      <c r="L24" s="227"/>
      <c r="M24" s="227"/>
      <c r="N24" s="227"/>
      <c r="O24" s="227"/>
      <c r="P24" s="227"/>
      <c r="Q24" s="227"/>
      <c r="R24" s="227"/>
      <c r="S24" s="104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104"/>
      <c r="AH24" s="24"/>
    </row>
    <row r="25" spans="1:34" ht="23.25">
      <c r="A25" s="9"/>
      <c r="B25" s="104">
        <f aca="true" t="shared" si="1" ref="B25:AF25">SUM(B15:B24)</f>
        <v>18.28</v>
      </c>
      <c r="C25" s="104">
        <f t="shared" si="1"/>
        <v>17.869999999999997</v>
      </c>
      <c r="D25" s="104">
        <f t="shared" si="1"/>
        <v>17.580000000000002</v>
      </c>
      <c r="E25" s="104">
        <f t="shared" si="1"/>
        <v>17.69</v>
      </c>
      <c r="F25" s="104">
        <f t="shared" si="1"/>
        <v>18.259999999999998</v>
      </c>
      <c r="G25" s="104">
        <f t="shared" si="1"/>
        <v>18.75</v>
      </c>
      <c r="H25" s="104">
        <f t="shared" si="1"/>
        <v>18.42</v>
      </c>
      <c r="I25" s="104">
        <f t="shared" si="1"/>
        <v>18.75</v>
      </c>
      <c r="J25" s="104">
        <f t="shared" si="1"/>
        <v>17.62</v>
      </c>
      <c r="K25" s="104">
        <f t="shared" si="1"/>
        <v>17.39</v>
      </c>
      <c r="L25" s="104">
        <f t="shared" si="1"/>
        <v>18.64</v>
      </c>
      <c r="M25" s="104">
        <f t="shared" si="1"/>
        <v>19.09</v>
      </c>
      <c r="N25" s="104">
        <f t="shared" si="1"/>
        <v>17.54</v>
      </c>
      <c r="O25" s="104">
        <f t="shared" si="1"/>
        <v>16.849999999999998</v>
      </c>
      <c r="P25" s="104">
        <f t="shared" si="1"/>
        <v>18.07</v>
      </c>
      <c r="Q25" s="104">
        <f t="shared" si="1"/>
        <v>17.470000000000002</v>
      </c>
      <c r="R25" s="104">
        <f t="shared" si="1"/>
        <v>17.07</v>
      </c>
      <c r="S25" s="104">
        <f t="shared" si="1"/>
        <v>14</v>
      </c>
      <c r="T25" s="104">
        <f t="shared" si="1"/>
        <v>14.74</v>
      </c>
      <c r="U25" s="104">
        <f t="shared" si="1"/>
        <v>16.080000000000002</v>
      </c>
      <c r="V25" s="104">
        <f t="shared" si="1"/>
        <v>16.07</v>
      </c>
      <c r="W25" s="104">
        <f t="shared" si="1"/>
        <v>16.3</v>
      </c>
      <c r="X25" s="104">
        <f t="shared" si="1"/>
        <v>15.479999999999999</v>
      </c>
      <c r="Y25" s="104">
        <f t="shared" si="1"/>
        <v>17.01</v>
      </c>
      <c r="Z25" s="104">
        <f t="shared" si="1"/>
        <v>15.77</v>
      </c>
      <c r="AA25" s="104">
        <f t="shared" si="1"/>
        <v>16.78</v>
      </c>
      <c r="AB25" s="104">
        <f t="shared" si="1"/>
        <v>16.06</v>
      </c>
      <c r="AC25" s="104">
        <f t="shared" si="1"/>
        <v>15.55</v>
      </c>
      <c r="AD25" s="104">
        <f t="shared" si="1"/>
        <v>16.11</v>
      </c>
      <c r="AE25" s="104">
        <f t="shared" si="1"/>
        <v>16.53</v>
      </c>
      <c r="AF25" s="104">
        <f t="shared" si="1"/>
        <v>14.15</v>
      </c>
      <c r="AG25" s="104">
        <f>SUM(B25:AF25)/31</f>
        <v>16.96677419354839</v>
      </c>
      <c r="AH25" s="24"/>
    </row>
    <row r="26" spans="1:34" ht="23.25">
      <c r="A26" s="21" t="s">
        <v>8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24"/>
    </row>
    <row r="27" spans="1:34" ht="23.25">
      <c r="A27" s="9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24"/>
    </row>
    <row r="28" spans="1:34" ht="23.25">
      <c r="A28" s="9" t="s">
        <v>9</v>
      </c>
      <c r="B28" s="104">
        <v>16.2</v>
      </c>
      <c r="C28" s="104">
        <v>15.83</v>
      </c>
      <c r="D28" s="104">
        <v>16.04</v>
      </c>
      <c r="E28" s="104">
        <v>16.61</v>
      </c>
      <c r="F28" s="104">
        <v>17.43</v>
      </c>
      <c r="G28" s="104">
        <v>14.93</v>
      </c>
      <c r="H28" s="104">
        <v>15.71</v>
      </c>
      <c r="I28" s="104">
        <v>15.51</v>
      </c>
      <c r="J28" s="104">
        <v>14.47</v>
      </c>
      <c r="K28" s="104">
        <v>15.59</v>
      </c>
      <c r="L28" s="104">
        <v>15.89</v>
      </c>
      <c r="M28" s="104">
        <v>14.22</v>
      </c>
      <c r="N28" s="104">
        <v>14.85</v>
      </c>
      <c r="O28" s="104">
        <v>14.68</v>
      </c>
      <c r="P28" s="104">
        <v>14.33</v>
      </c>
      <c r="Q28" s="104">
        <v>14.34</v>
      </c>
      <c r="R28" s="104">
        <v>14.53</v>
      </c>
      <c r="S28" s="104">
        <v>15.81</v>
      </c>
      <c r="T28" s="104">
        <v>14.91</v>
      </c>
      <c r="U28" s="104">
        <v>15.83</v>
      </c>
      <c r="V28" s="104">
        <v>15.79</v>
      </c>
      <c r="W28" s="104">
        <v>14.86</v>
      </c>
      <c r="X28" s="104">
        <v>15.44</v>
      </c>
      <c r="Y28" s="104">
        <v>15.03</v>
      </c>
      <c r="Z28" s="104">
        <v>15.12</v>
      </c>
      <c r="AA28" s="104">
        <v>15.48</v>
      </c>
      <c r="AB28" s="104">
        <v>15.4</v>
      </c>
      <c r="AC28" s="104">
        <v>14.83</v>
      </c>
      <c r="AD28" s="104">
        <v>15.69</v>
      </c>
      <c r="AE28" s="104">
        <v>16.14</v>
      </c>
      <c r="AF28" s="104">
        <v>14.94</v>
      </c>
      <c r="AG28" s="104"/>
      <c r="AH28" s="24"/>
    </row>
    <row r="29" spans="1:34" ht="23.25">
      <c r="A29" s="8" t="s">
        <v>28</v>
      </c>
      <c r="B29" s="104">
        <v>0.34</v>
      </c>
      <c r="C29" s="104">
        <v>0.37</v>
      </c>
      <c r="D29" s="104">
        <v>1.02</v>
      </c>
      <c r="E29" s="104">
        <v>1.01</v>
      </c>
      <c r="F29" s="104">
        <v>1</v>
      </c>
      <c r="G29" s="104">
        <v>0.9</v>
      </c>
      <c r="H29" s="104">
        <v>0.79</v>
      </c>
      <c r="I29" s="104">
        <v>0.55</v>
      </c>
      <c r="J29" s="104">
        <v>0.35</v>
      </c>
      <c r="K29" s="104">
        <v>0.47</v>
      </c>
      <c r="L29" s="104">
        <v>0.07</v>
      </c>
      <c r="M29" s="104">
        <v>0.31</v>
      </c>
      <c r="N29" s="104">
        <v>0.6</v>
      </c>
      <c r="O29" s="104">
        <v>0.2</v>
      </c>
      <c r="P29" s="104">
        <v>0.74</v>
      </c>
      <c r="Q29" s="104">
        <v>0.75</v>
      </c>
      <c r="R29" s="104">
        <v>0.23</v>
      </c>
      <c r="S29" s="104">
        <v>0.48</v>
      </c>
      <c r="T29" s="104">
        <v>0.8</v>
      </c>
      <c r="U29" s="104">
        <v>0.81</v>
      </c>
      <c r="V29" s="104">
        <v>0.79</v>
      </c>
      <c r="W29" s="104">
        <v>0.51</v>
      </c>
      <c r="X29" s="104">
        <v>0.82</v>
      </c>
      <c r="Y29" s="104">
        <v>0.33</v>
      </c>
      <c r="Z29" s="104">
        <v>0.31</v>
      </c>
      <c r="AA29" s="104">
        <v>0.79</v>
      </c>
      <c r="AB29" s="104">
        <v>0.81</v>
      </c>
      <c r="AC29" s="104">
        <v>0.81</v>
      </c>
      <c r="AD29" s="104">
        <v>0.8</v>
      </c>
      <c r="AE29" s="104">
        <v>0.81</v>
      </c>
      <c r="AF29" s="104">
        <v>0</v>
      </c>
      <c r="AG29" s="104"/>
      <c r="AH29" s="24"/>
    </row>
    <row r="30" spans="1:34" ht="23.25">
      <c r="A30" s="9" t="s">
        <v>10</v>
      </c>
      <c r="B30" s="104">
        <v>0</v>
      </c>
      <c r="C30" s="104">
        <v>0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4">
        <v>0</v>
      </c>
      <c r="Z30" s="104">
        <v>0</v>
      </c>
      <c r="AA30" s="104">
        <v>0</v>
      </c>
      <c r="AB30" s="104">
        <v>0</v>
      </c>
      <c r="AC30" s="104">
        <v>0</v>
      </c>
      <c r="AD30" s="104">
        <v>0</v>
      </c>
      <c r="AE30" s="104">
        <v>0</v>
      </c>
      <c r="AF30" s="104">
        <v>0</v>
      </c>
      <c r="AG30" s="104"/>
      <c r="AH30" s="24"/>
    </row>
    <row r="31" spans="1:34" ht="23.25">
      <c r="A31" s="9" t="s">
        <v>25</v>
      </c>
      <c r="B31" s="104">
        <v>47</v>
      </c>
      <c r="C31" s="104">
        <v>42</v>
      </c>
      <c r="D31" s="104">
        <v>47</v>
      </c>
      <c r="E31" s="104">
        <v>46</v>
      </c>
      <c r="F31" s="104">
        <v>53</v>
      </c>
      <c r="G31" s="104">
        <v>68</v>
      </c>
      <c r="H31" s="104">
        <v>83</v>
      </c>
      <c r="I31" s="104">
        <v>61</v>
      </c>
      <c r="J31" s="104">
        <v>50</v>
      </c>
      <c r="K31" s="104">
        <v>46</v>
      </c>
      <c r="L31" s="104">
        <v>47</v>
      </c>
      <c r="M31" s="104">
        <v>48</v>
      </c>
      <c r="N31" s="104">
        <v>52</v>
      </c>
      <c r="O31" s="104">
        <v>46</v>
      </c>
      <c r="P31" s="104">
        <v>73</v>
      </c>
      <c r="Q31" s="104">
        <v>50</v>
      </c>
      <c r="R31" s="104">
        <v>64</v>
      </c>
      <c r="S31" s="104">
        <v>32</v>
      </c>
      <c r="T31" s="104">
        <v>29</v>
      </c>
      <c r="U31" s="104">
        <v>35</v>
      </c>
      <c r="V31" s="104">
        <v>61</v>
      </c>
      <c r="W31" s="104">
        <v>41</v>
      </c>
      <c r="X31" s="104">
        <v>38</v>
      </c>
      <c r="Y31" s="104">
        <v>42</v>
      </c>
      <c r="Z31" s="104">
        <v>24</v>
      </c>
      <c r="AA31" s="104">
        <v>38</v>
      </c>
      <c r="AB31" s="104">
        <v>43</v>
      </c>
      <c r="AC31" s="104">
        <v>33</v>
      </c>
      <c r="AD31" s="104">
        <v>31</v>
      </c>
      <c r="AE31" s="104">
        <v>35</v>
      </c>
      <c r="AF31" s="104">
        <v>39</v>
      </c>
      <c r="AG31" s="104"/>
      <c r="AH31" s="24"/>
    </row>
    <row r="32" spans="1:34" ht="23.25">
      <c r="A32" s="9" t="s">
        <v>24</v>
      </c>
      <c r="B32" s="104">
        <v>0</v>
      </c>
      <c r="C32" s="104">
        <v>0</v>
      </c>
      <c r="D32" s="104">
        <v>0</v>
      </c>
      <c r="E32" s="104"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  <c r="P32" s="104">
        <v>0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4">
        <v>0</v>
      </c>
      <c r="W32" s="104">
        <v>0</v>
      </c>
      <c r="X32" s="104">
        <v>0</v>
      </c>
      <c r="Y32" s="104">
        <v>0</v>
      </c>
      <c r="Z32" s="104">
        <v>0</v>
      </c>
      <c r="AA32" s="104">
        <v>0</v>
      </c>
      <c r="AB32" s="104">
        <v>0</v>
      </c>
      <c r="AC32" s="104">
        <v>0</v>
      </c>
      <c r="AD32" s="104">
        <v>0</v>
      </c>
      <c r="AE32" s="104">
        <v>0</v>
      </c>
      <c r="AF32" s="104">
        <v>0</v>
      </c>
      <c r="AG32" s="104"/>
      <c r="AH32" s="24"/>
    </row>
    <row r="33" spans="1:34" ht="23.25">
      <c r="A33" s="9" t="s">
        <v>26</v>
      </c>
      <c r="B33" s="104">
        <v>0</v>
      </c>
      <c r="C33" s="104">
        <v>0</v>
      </c>
      <c r="D33" s="104">
        <v>0</v>
      </c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104">
        <v>0</v>
      </c>
      <c r="M33" s="104">
        <v>0</v>
      </c>
      <c r="N33" s="104"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4">
        <v>0</v>
      </c>
      <c r="W33" s="104">
        <v>0</v>
      </c>
      <c r="X33" s="104">
        <v>0</v>
      </c>
      <c r="Y33" s="104">
        <v>0</v>
      </c>
      <c r="Z33" s="104">
        <v>0</v>
      </c>
      <c r="AA33" s="104">
        <v>0</v>
      </c>
      <c r="AB33" s="104">
        <v>0</v>
      </c>
      <c r="AC33" s="104">
        <v>0</v>
      </c>
      <c r="AD33" s="104">
        <v>0</v>
      </c>
      <c r="AE33" s="104">
        <v>0</v>
      </c>
      <c r="AF33" s="104">
        <v>0</v>
      </c>
      <c r="AG33" s="104"/>
      <c r="AH33" s="24"/>
    </row>
    <row r="34" spans="1:34" ht="23.25">
      <c r="A34" s="9" t="s">
        <v>27</v>
      </c>
      <c r="B34" s="104">
        <v>0</v>
      </c>
      <c r="C34" s="104">
        <v>0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 s="104">
        <v>0</v>
      </c>
      <c r="Z34" s="104">
        <v>0</v>
      </c>
      <c r="AA34" s="104">
        <v>0</v>
      </c>
      <c r="AB34" s="104">
        <v>0</v>
      </c>
      <c r="AC34" s="104">
        <v>0</v>
      </c>
      <c r="AD34" s="104">
        <v>0</v>
      </c>
      <c r="AE34" s="104">
        <v>0</v>
      </c>
      <c r="AF34" s="104">
        <v>0</v>
      </c>
      <c r="AG34" s="104"/>
      <c r="AH34" s="24"/>
    </row>
    <row r="35" spans="1:34" ht="23.25">
      <c r="A35" s="9" t="s">
        <v>18</v>
      </c>
      <c r="B35" s="104">
        <v>0</v>
      </c>
      <c r="C35" s="104">
        <v>0</v>
      </c>
      <c r="D35" s="104">
        <v>0</v>
      </c>
      <c r="E35" s="104">
        <v>0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  <c r="S35" s="104">
        <v>0</v>
      </c>
      <c r="T35" s="104">
        <v>0</v>
      </c>
      <c r="U35" s="104">
        <v>0</v>
      </c>
      <c r="V35" s="104">
        <v>0</v>
      </c>
      <c r="W35" s="104">
        <v>0</v>
      </c>
      <c r="X35" s="104">
        <v>0</v>
      </c>
      <c r="Y35" s="104">
        <v>0</v>
      </c>
      <c r="Z35" s="104">
        <v>0</v>
      </c>
      <c r="AA35" s="104">
        <v>0</v>
      </c>
      <c r="AB35" s="104">
        <v>0</v>
      </c>
      <c r="AC35" s="104">
        <v>0</v>
      </c>
      <c r="AD35" s="104">
        <v>0</v>
      </c>
      <c r="AE35" s="104">
        <v>0</v>
      </c>
      <c r="AF35" s="104">
        <v>0</v>
      </c>
      <c r="AG35" s="104"/>
      <c r="AH35" s="24"/>
    </row>
    <row r="36" spans="1:34" ht="23.25">
      <c r="A36" s="9" t="s">
        <v>5</v>
      </c>
      <c r="B36" s="104">
        <v>0.6</v>
      </c>
      <c r="C36" s="104">
        <v>0.6</v>
      </c>
      <c r="D36" s="104">
        <v>0.6</v>
      </c>
      <c r="E36" s="104">
        <v>0.6</v>
      </c>
      <c r="F36" s="104">
        <v>0.6</v>
      </c>
      <c r="G36" s="104">
        <v>0.6</v>
      </c>
      <c r="H36" s="104">
        <v>0.6</v>
      </c>
      <c r="I36" s="104">
        <v>0.5</v>
      </c>
      <c r="J36" s="104">
        <v>0.5</v>
      </c>
      <c r="K36" s="104">
        <v>0.5</v>
      </c>
      <c r="L36" s="104">
        <v>0.5</v>
      </c>
      <c r="M36" s="104">
        <v>0.5</v>
      </c>
      <c r="N36" s="104">
        <v>0.5</v>
      </c>
      <c r="O36" s="104">
        <v>0.5</v>
      </c>
      <c r="P36" s="104">
        <v>0.3</v>
      </c>
      <c r="Q36" s="104">
        <v>0.3</v>
      </c>
      <c r="R36" s="104">
        <v>0.3</v>
      </c>
      <c r="S36" s="104">
        <v>0.3</v>
      </c>
      <c r="T36" s="104">
        <v>0.3</v>
      </c>
      <c r="U36" s="104">
        <v>0.3</v>
      </c>
      <c r="V36" s="104">
        <v>0.3</v>
      </c>
      <c r="W36" s="104">
        <v>0.5</v>
      </c>
      <c r="X36" s="104">
        <v>0.5</v>
      </c>
      <c r="Y36" s="104">
        <v>0.5</v>
      </c>
      <c r="Z36" s="104">
        <v>0.5</v>
      </c>
      <c r="AA36" s="104">
        <v>0.5</v>
      </c>
      <c r="AB36" s="104">
        <v>0.597</v>
      </c>
      <c r="AC36" s="104">
        <v>0.597</v>
      </c>
      <c r="AD36" s="104">
        <v>0.597</v>
      </c>
      <c r="AE36" s="104">
        <v>0.597</v>
      </c>
      <c r="AF36" s="104">
        <v>0.597</v>
      </c>
      <c r="AG36" s="104"/>
      <c r="AH36" s="15"/>
    </row>
    <row r="37" spans="1:34" ht="23.25">
      <c r="A37" s="9" t="s">
        <v>11</v>
      </c>
      <c r="B37" s="104">
        <v>0</v>
      </c>
      <c r="C37" s="104">
        <v>0</v>
      </c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104">
        <v>0</v>
      </c>
      <c r="T37" s="104">
        <v>0</v>
      </c>
      <c r="U37" s="104">
        <v>0</v>
      </c>
      <c r="V37" s="104">
        <v>0</v>
      </c>
      <c r="W37" s="104">
        <v>0</v>
      </c>
      <c r="X37" s="104">
        <v>0</v>
      </c>
      <c r="Y37" s="104">
        <v>0</v>
      </c>
      <c r="Z37" s="104">
        <v>0</v>
      </c>
      <c r="AA37" s="104">
        <v>0</v>
      </c>
      <c r="AB37" s="104">
        <v>0</v>
      </c>
      <c r="AC37" s="104">
        <v>0</v>
      </c>
      <c r="AD37" s="104">
        <v>0</v>
      </c>
      <c r="AE37" s="104">
        <v>0</v>
      </c>
      <c r="AF37" s="104">
        <v>0</v>
      </c>
      <c r="AG37" s="104"/>
      <c r="AH37" s="24"/>
    </row>
    <row r="38" spans="1:34" ht="23.25">
      <c r="A38" s="9" t="s">
        <v>7</v>
      </c>
      <c r="B38" s="104">
        <v>0</v>
      </c>
      <c r="C38" s="104">
        <v>0</v>
      </c>
      <c r="D38" s="104">
        <v>0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  <c r="S38" s="104">
        <v>0</v>
      </c>
      <c r="T38" s="104">
        <v>0</v>
      </c>
      <c r="U38" s="104">
        <v>0</v>
      </c>
      <c r="V38" s="104">
        <v>0</v>
      </c>
      <c r="W38" s="104">
        <v>0</v>
      </c>
      <c r="X38" s="104">
        <v>0</v>
      </c>
      <c r="Y38" s="104">
        <v>0</v>
      </c>
      <c r="Z38" s="104">
        <v>0</v>
      </c>
      <c r="AA38" s="104">
        <v>0</v>
      </c>
      <c r="AB38" s="104">
        <v>0</v>
      </c>
      <c r="AC38" s="104">
        <v>0</v>
      </c>
      <c r="AD38" s="104">
        <v>0</v>
      </c>
      <c r="AE38" s="104">
        <v>0</v>
      </c>
      <c r="AF38" s="104">
        <v>0</v>
      </c>
      <c r="AG38" s="104"/>
      <c r="AH38" s="24"/>
    </row>
    <row r="39" spans="1:34" ht="23.25">
      <c r="A39" s="9"/>
      <c r="B39" s="238"/>
      <c r="C39" s="238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 t="s">
        <v>30</v>
      </c>
      <c r="AH39" s="24"/>
    </row>
    <row r="40" spans="1:34" ht="23.25">
      <c r="A40" s="9"/>
      <c r="B40" s="104">
        <f>SUM(B28+B29+B30+B35+B36+B37+B38)</f>
        <v>17.14</v>
      </c>
      <c r="C40" s="104">
        <f aca="true" t="shared" si="2" ref="C40:AF40">SUM(C28+C29+C30+C35+C36+C37+C38)</f>
        <v>16.8</v>
      </c>
      <c r="D40" s="104">
        <f t="shared" si="2"/>
        <v>17.66</v>
      </c>
      <c r="E40" s="104">
        <f t="shared" si="2"/>
        <v>18.220000000000002</v>
      </c>
      <c r="F40" s="104">
        <f t="shared" si="2"/>
        <v>19.03</v>
      </c>
      <c r="G40" s="104">
        <f t="shared" si="2"/>
        <v>16.43</v>
      </c>
      <c r="H40" s="104">
        <f t="shared" si="2"/>
        <v>17.1</v>
      </c>
      <c r="I40" s="104">
        <f t="shared" si="2"/>
        <v>16.56</v>
      </c>
      <c r="J40" s="104">
        <f t="shared" si="2"/>
        <v>15.32</v>
      </c>
      <c r="K40" s="104">
        <f t="shared" si="2"/>
        <v>16.56</v>
      </c>
      <c r="L40" s="104">
        <f t="shared" si="2"/>
        <v>16.46</v>
      </c>
      <c r="M40" s="104">
        <f t="shared" si="2"/>
        <v>15.030000000000001</v>
      </c>
      <c r="N40" s="104">
        <f t="shared" si="2"/>
        <v>15.95</v>
      </c>
      <c r="O40" s="104">
        <f t="shared" si="2"/>
        <v>15.379999999999999</v>
      </c>
      <c r="P40" s="104">
        <f t="shared" si="2"/>
        <v>15.370000000000001</v>
      </c>
      <c r="Q40" s="104">
        <f t="shared" si="2"/>
        <v>15.39</v>
      </c>
      <c r="R40" s="104">
        <f t="shared" si="2"/>
        <v>15.06</v>
      </c>
      <c r="S40" s="104">
        <f t="shared" si="2"/>
        <v>16.59</v>
      </c>
      <c r="T40" s="104">
        <f t="shared" si="2"/>
        <v>16.01</v>
      </c>
      <c r="U40" s="104">
        <f t="shared" si="2"/>
        <v>16.94</v>
      </c>
      <c r="V40" s="104">
        <f t="shared" si="2"/>
        <v>16.88</v>
      </c>
      <c r="W40" s="104">
        <f t="shared" si="2"/>
        <v>15.87</v>
      </c>
      <c r="X40" s="104">
        <f t="shared" si="2"/>
        <v>16.759999999999998</v>
      </c>
      <c r="Y40" s="104">
        <f t="shared" si="2"/>
        <v>15.86</v>
      </c>
      <c r="Z40" s="104">
        <f t="shared" si="2"/>
        <v>15.93</v>
      </c>
      <c r="AA40" s="104">
        <f t="shared" si="2"/>
        <v>16.77</v>
      </c>
      <c r="AB40" s="104">
        <f t="shared" si="2"/>
        <v>16.807000000000002</v>
      </c>
      <c r="AC40" s="104">
        <f t="shared" si="2"/>
        <v>16.237000000000002</v>
      </c>
      <c r="AD40" s="104">
        <f t="shared" si="2"/>
        <v>17.087</v>
      </c>
      <c r="AE40" s="104">
        <f t="shared" si="2"/>
        <v>17.547</v>
      </c>
      <c r="AF40" s="104">
        <f t="shared" si="2"/>
        <v>15.536999999999999</v>
      </c>
      <c r="AG40" s="104">
        <f>SUM(B40:AF40)/31</f>
        <v>16.460806451612903</v>
      </c>
      <c r="AH40" s="24"/>
    </row>
    <row r="41" spans="1:34" ht="23.25">
      <c r="A41" s="10" t="s">
        <v>12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24"/>
    </row>
    <row r="42" spans="1:34" ht="23.25">
      <c r="A42" s="10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24"/>
    </row>
    <row r="43" spans="1:34" ht="23.25">
      <c r="A43" s="9" t="s">
        <v>13</v>
      </c>
      <c r="B43" s="227">
        <v>2.6</v>
      </c>
      <c r="C43" s="227">
        <v>2.5</v>
      </c>
      <c r="D43" s="227">
        <v>2.6</v>
      </c>
      <c r="E43" s="227">
        <v>2.3</v>
      </c>
      <c r="F43" s="227">
        <v>2.7</v>
      </c>
      <c r="G43" s="227">
        <v>2.4</v>
      </c>
      <c r="H43" s="227">
        <v>3.2</v>
      </c>
      <c r="I43" s="227">
        <v>3.2</v>
      </c>
      <c r="J43" s="227">
        <v>2.7</v>
      </c>
      <c r="K43" s="227">
        <v>2.7</v>
      </c>
      <c r="L43" s="227">
        <v>2.4</v>
      </c>
      <c r="M43" s="227">
        <v>3.1</v>
      </c>
      <c r="N43" s="227">
        <v>2.5</v>
      </c>
      <c r="O43" s="227">
        <v>3</v>
      </c>
      <c r="P43" s="227">
        <v>2.7</v>
      </c>
      <c r="Q43" s="227">
        <v>2</v>
      </c>
      <c r="R43" s="227">
        <v>2.1</v>
      </c>
      <c r="S43" s="227">
        <v>0</v>
      </c>
      <c r="T43" s="227">
        <v>1.3</v>
      </c>
      <c r="U43" s="227">
        <v>3.2</v>
      </c>
      <c r="V43" s="227">
        <v>2.9</v>
      </c>
      <c r="W43" s="227">
        <v>2.5</v>
      </c>
      <c r="X43" s="227">
        <v>0</v>
      </c>
      <c r="Y43" s="227">
        <v>0</v>
      </c>
      <c r="Z43" s="227">
        <v>0</v>
      </c>
      <c r="AA43" s="227">
        <v>0</v>
      </c>
      <c r="AB43" s="227">
        <v>0</v>
      </c>
      <c r="AC43" s="227">
        <v>0</v>
      </c>
      <c r="AD43" s="227">
        <v>0</v>
      </c>
      <c r="AE43" s="227">
        <v>2.7</v>
      </c>
      <c r="AF43" s="227">
        <v>2.7</v>
      </c>
      <c r="AG43" s="104"/>
      <c r="AH43" s="24"/>
    </row>
    <row r="44" spans="1:34" ht="23.25">
      <c r="A44" s="8" t="s">
        <v>33</v>
      </c>
      <c r="B44" s="227">
        <v>0</v>
      </c>
      <c r="C44" s="227">
        <v>0</v>
      </c>
      <c r="D44" s="227">
        <v>0</v>
      </c>
      <c r="E44" s="227">
        <v>0</v>
      </c>
      <c r="F44" s="227">
        <v>0</v>
      </c>
      <c r="G44" s="227">
        <v>0</v>
      </c>
      <c r="H44" s="227">
        <v>0</v>
      </c>
      <c r="I44" s="227">
        <v>0</v>
      </c>
      <c r="J44" s="227">
        <v>0</v>
      </c>
      <c r="K44" s="104">
        <v>0</v>
      </c>
      <c r="L44" s="227">
        <v>0</v>
      </c>
      <c r="M44" s="227">
        <v>0</v>
      </c>
      <c r="N44" s="227">
        <v>0</v>
      </c>
      <c r="O44" s="227">
        <v>0</v>
      </c>
      <c r="P44" s="227">
        <v>0</v>
      </c>
      <c r="Q44" s="227">
        <v>0</v>
      </c>
      <c r="R44" s="227">
        <v>0</v>
      </c>
      <c r="S44" s="104">
        <v>1.3</v>
      </c>
      <c r="T44" s="227">
        <v>0</v>
      </c>
      <c r="U44" s="227">
        <v>0</v>
      </c>
      <c r="V44" s="227">
        <v>0</v>
      </c>
      <c r="W44" s="227">
        <v>0</v>
      </c>
      <c r="X44" s="227">
        <v>2.7</v>
      </c>
      <c r="Y44" s="227">
        <v>2.3</v>
      </c>
      <c r="Z44" s="227">
        <v>2.2</v>
      </c>
      <c r="AA44" s="227">
        <v>3.1</v>
      </c>
      <c r="AB44" s="227">
        <v>2.2</v>
      </c>
      <c r="AC44" s="227">
        <v>2.7</v>
      </c>
      <c r="AD44" s="227">
        <v>2.6</v>
      </c>
      <c r="AE44" s="227">
        <v>0</v>
      </c>
      <c r="AF44" s="227">
        <v>0</v>
      </c>
      <c r="AG44" s="104"/>
      <c r="AH44" s="24"/>
    </row>
    <row r="45" spans="1:34" ht="23.25">
      <c r="A45" s="9" t="s">
        <v>4</v>
      </c>
      <c r="B45" s="227">
        <v>1.4</v>
      </c>
      <c r="C45" s="227">
        <v>1.4</v>
      </c>
      <c r="D45" s="227">
        <v>1.4</v>
      </c>
      <c r="E45" s="227">
        <v>1.4</v>
      </c>
      <c r="F45" s="227">
        <v>1.4</v>
      </c>
      <c r="G45" s="227">
        <v>1.4</v>
      </c>
      <c r="H45" s="227">
        <v>1.4</v>
      </c>
      <c r="I45" s="227">
        <v>1.4</v>
      </c>
      <c r="J45" s="227">
        <v>1.4</v>
      </c>
      <c r="K45" s="227">
        <v>1.4</v>
      </c>
      <c r="L45" s="227">
        <v>1.4</v>
      </c>
      <c r="M45" s="227">
        <v>1.4</v>
      </c>
      <c r="N45" s="227">
        <v>1.4</v>
      </c>
      <c r="O45" s="227">
        <v>1.4</v>
      </c>
      <c r="P45" s="227">
        <v>1.4</v>
      </c>
      <c r="Q45" s="227">
        <v>1.4</v>
      </c>
      <c r="R45" s="227">
        <v>1.5</v>
      </c>
      <c r="S45" s="227">
        <v>2</v>
      </c>
      <c r="T45" s="227">
        <v>2</v>
      </c>
      <c r="U45" s="227">
        <v>1.4</v>
      </c>
      <c r="V45" s="227">
        <v>1.4</v>
      </c>
      <c r="W45" s="227">
        <v>1.4</v>
      </c>
      <c r="X45" s="227">
        <v>1.4</v>
      </c>
      <c r="Y45" s="227">
        <v>1.4</v>
      </c>
      <c r="Z45" s="227">
        <v>1.4</v>
      </c>
      <c r="AA45" s="227">
        <v>1.4</v>
      </c>
      <c r="AB45" s="227">
        <v>1.4</v>
      </c>
      <c r="AC45" s="227">
        <v>1.4</v>
      </c>
      <c r="AD45" s="227">
        <v>1.4</v>
      </c>
      <c r="AE45" s="227">
        <v>1.4</v>
      </c>
      <c r="AF45" s="227">
        <v>1.4</v>
      </c>
      <c r="AG45" s="104"/>
      <c r="AH45" s="24"/>
    </row>
    <row r="46" spans="1:34" ht="23.25">
      <c r="A46" s="9"/>
      <c r="B46" s="227"/>
      <c r="C46" s="227"/>
      <c r="D46" s="227"/>
      <c r="E46" s="227"/>
      <c r="F46" s="227"/>
      <c r="G46" s="227"/>
      <c r="H46" s="227"/>
      <c r="I46" s="227"/>
      <c r="J46" s="227"/>
      <c r="K46" s="104"/>
      <c r="L46" s="227"/>
      <c r="M46" s="227"/>
      <c r="N46" s="227"/>
      <c r="O46" s="227"/>
      <c r="P46" s="227"/>
      <c r="Q46" s="227"/>
      <c r="R46" s="227"/>
      <c r="S46" s="104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104"/>
      <c r="AH46" s="24"/>
    </row>
    <row r="47" spans="1:34" ht="23.25">
      <c r="A47" s="9" t="s">
        <v>14</v>
      </c>
      <c r="B47" s="227">
        <v>0</v>
      </c>
      <c r="C47" s="227">
        <v>0</v>
      </c>
      <c r="D47" s="227">
        <v>0</v>
      </c>
      <c r="E47" s="227">
        <v>0</v>
      </c>
      <c r="F47" s="227">
        <v>0</v>
      </c>
      <c r="G47" s="227">
        <v>0</v>
      </c>
      <c r="H47" s="227">
        <v>0</v>
      </c>
      <c r="I47" s="227">
        <v>0</v>
      </c>
      <c r="J47" s="227">
        <v>0</v>
      </c>
      <c r="K47" s="227">
        <v>0</v>
      </c>
      <c r="L47" s="227">
        <v>0</v>
      </c>
      <c r="M47" s="227">
        <v>0</v>
      </c>
      <c r="N47" s="227">
        <v>0</v>
      </c>
      <c r="O47" s="227">
        <v>0</v>
      </c>
      <c r="P47" s="227">
        <v>0</v>
      </c>
      <c r="Q47" s="227">
        <v>0</v>
      </c>
      <c r="R47" s="227">
        <v>0</v>
      </c>
      <c r="S47" s="227">
        <v>0</v>
      </c>
      <c r="T47" s="227">
        <v>0</v>
      </c>
      <c r="U47" s="227">
        <v>0</v>
      </c>
      <c r="V47" s="227">
        <v>0</v>
      </c>
      <c r="W47" s="227">
        <v>0</v>
      </c>
      <c r="X47" s="227">
        <v>0</v>
      </c>
      <c r="Y47" s="227">
        <v>0</v>
      </c>
      <c r="Z47" s="227">
        <v>0</v>
      </c>
      <c r="AA47" s="227">
        <v>0</v>
      </c>
      <c r="AB47" s="227">
        <v>0</v>
      </c>
      <c r="AC47" s="227">
        <v>0</v>
      </c>
      <c r="AD47" s="227">
        <v>0</v>
      </c>
      <c r="AE47" s="227">
        <v>0</v>
      </c>
      <c r="AF47" s="227">
        <v>0</v>
      </c>
      <c r="AG47" s="104"/>
      <c r="AH47" s="24"/>
    </row>
    <row r="48" spans="1:34" ht="23.25">
      <c r="A48" s="9"/>
      <c r="B48" s="227"/>
      <c r="C48" s="227"/>
      <c r="D48" s="227"/>
      <c r="E48" s="227"/>
      <c r="F48" s="227"/>
      <c r="G48" s="227"/>
      <c r="H48" s="227"/>
      <c r="I48" s="227"/>
      <c r="J48" s="227"/>
      <c r="K48" s="104"/>
      <c r="L48" s="227"/>
      <c r="M48" s="227"/>
      <c r="N48" s="227"/>
      <c r="O48" s="227"/>
      <c r="P48" s="227"/>
      <c r="Q48" s="227"/>
      <c r="R48" s="227"/>
      <c r="S48" s="104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104"/>
      <c r="AH48" s="24"/>
    </row>
    <row r="49" spans="1:34" ht="23.25">
      <c r="A49" s="9" t="s">
        <v>11</v>
      </c>
      <c r="B49" s="227">
        <v>0</v>
      </c>
      <c r="C49" s="227">
        <v>0</v>
      </c>
      <c r="D49" s="227">
        <v>0</v>
      </c>
      <c r="E49" s="227">
        <v>0</v>
      </c>
      <c r="F49" s="227">
        <v>0</v>
      </c>
      <c r="G49" s="227">
        <v>0</v>
      </c>
      <c r="H49" s="227">
        <v>0</v>
      </c>
      <c r="I49" s="227">
        <v>0</v>
      </c>
      <c r="J49" s="227">
        <v>0</v>
      </c>
      <c r="K49" s="227">
        <v>0</v>
      </c>
      <c r="L49" s="227">
        <v>0</v>
      </c>
      <c r="M49" s="227">
        <v>0</v>
      </c>
      <c r="N49" s="227">
        <v>0</v>
      </c>
      <c r="O49" s="227">
        <v>0</v>
      </c>
      <c r="P49" s="227">
        <v>0</v>
      </c>
      <c r="Q49" s="227">
        <v>0</v>
      </c>
      <c r="R49" s="227">
        <v>0</v>
      </c>
      <c r="S49" s="227">
        <v>0</v>
      </c>
      <c r="T49" s="227">
        <v>0</v>
      </c>
      <c r="U49" s="227">
        <v>0</v>
      </c>
      <c r="V49" s="227">
        <v>0</v>
      </c>
      <c r="W49" s="227">
        <v>0</v>
      </c>
      <c r="X49" s="227">
        <v>0</v>
      </c>
      <c r="Y49" s="227">
        <v>0</v>
      </c>
      <c r="Z49" s="227">
        <v>0</v>
      </c>
      <c r="AA49" s="227">
        <v>0</v>
      </c>
      <c r="AB49" s="227">
        <v>0</v>
      </c>
      <c r="AC49" s="227">
        <v>0</v>
      </c>
      <c r="AD49" s="227">
        <v>0</v>
      </c>
      <c r="AE49" s="227">
        <v>0</v>
      </c>
      <c r="AF49" s="227">
        <v>0</v>
      </c>
      <c r="AG49" s="104"/>
      <c r="AH49" s="24"/>
    </row>
    <row r="50" spans="1:34" ht="23.25">
      <c r="A50" s="9"/>
      <c r="B50" s="182"/>
      <c r="C50" s="182"/>
      <c r="D50" s="185"/>
      <c r="E50" s="185"/>
      <c r="F50" s="185"/>
      <c r="G50" s="185"/>
      <c r="H50" s="185"/>
      <c r="I50" s="225"/>
      <c r="J50" s="225"/>
      <c r="K50" s="185"/>
      <c r="L50" s="225"/>
      <c r="M50" s="225"/>
      <c r="N50" s="225"/>
      <c r="O50" s="225"/>
      <c r="P50" s="225"/>
      <c r="Q50" s="225"/>
      <c r="R50" s="22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 t="s">
        <v>30</v>
      </c>
      <c r="AH50" s="24"/>
    </row>
    <row r="51" spans="1:34" ht="23.25">
      <c r="A51" s="9"/>
      <c r="B51" s="185">
        <f aca="true" t="shared" si="3" ref="B51:AF51">SUM(B43:B49)</f>
        <v>4</v>
      </c>
      <c r="C51" s="185">
        <f t="shared" si="3"/>
        <v>3.9</v>
      </c>
      <c r="D51" s="185">
        <f t="shared" si="3"/>
        <v>4</v>
      </c>
      <c r="E51" s="185">
        <f t="shared" si="3"/>
        <v>3.6999999999999997</v>
      </c>
      <c r="F51" s="185">
        <f t="shared" si="3"/>
        <v>4.1</v>
      </c>
      <c r="G51" s="185">
        <f t="shared" si="3"/>
        <v>3.8</v>
      </c>
      <c r="H51" s="185">
        <f t="shared" si="3"/>
        <v>4.6</v>
      </c>
      <c r="I51" s="225">
        <f t="shared" si="3"/>
        <v>4.6</v>
      </c>
      <c r="J51" s="225">
        <f t="shared" si="3"/>
        <v>4.1</v>
      </c>
      <c r="K51" s="185">
        <f t="shared" si="3"/>
        <v>4.1</v>
      </c>
      <c r="L51" s="225">
        <f t="shared" si="3"/>
        <v>3.8</v>
      </c>
      <c r="M51" s="225">
        <f t="shared" si="3"/>
        <v>4.5</v>
      </c>
      <c r="N51" s="225">
        <f t="shared" si="3"/>
        <v>3.9</v>
      </c>
      <c r="O51" s="225">
        <f t="shared" si="3"/>
        <v>4.4</v>
      </c>
      <c r="P51" s="225">
        <f t="shared" si="3"/>
        <v>4.1</v>
      </c>
      <c r="Q51" s="225">
        <f t="shared" si="3"/>
        <v>3.4</v>
      </c>
      <c r="R51" s="225">
        <f t="shared" si="3"/>
        <v>3.6</v>
      </c>
      <c r="S51" s="185">
        <f t="shared" si="3"/>
        <v>3.3</v>
      </c>
      <c r="T51" s="185">
        <f>SUM(T43:T49)</f>
        <v>3.3</v>
      </c>
      <c r="U51" s="185">
        <f t="shared" si="3"/>
        <v>4.6</v>
      </c>
      <c r="V51" s="185">
        <f t="shared" si="3"/>
        <v>4.3</v>
      </c>
      <c r="W51" s="185">
        <f t="shared" si="3"/>
        <v>3.9</v>
      </c>
      <c r="X51" s="185">
        <f t="shared" si="3"/>
        <v>4.1</v>
      </c>
      <c r="Y51" s="185">
        <f>SUM(Y43:Y49)</f>
        <v>3.6999999999999997</v>
      </c>
      <c r="Z51" s="185">
        <f t="shared" si="3"/>
        <v>3.6</v>
      </c>
      <c r="AA51" s="185">
        <f t="shared" si="3"/>
        <v>4.5</v>
      </c>
      <c r="AB51" s="185">
        <f t="shared" si="3"/>
        <v>3.6</v>
      </c>
      <c r="AC51" s="185">
        <f t="shared" si="3"/>
        <v>4.1</v>
      </c>
      <c r="AD51" s="185">
        <f t="shared" si="3"/>
        <v>4</v>
      </c>
      <c r="AE51" s="185">
        <f t="shared" si="3"/>
        <v>4.1</v>
      </c>
      <c r="AF51" s="185">
        <f t="shared" si="3"/>
        <v>4.1</v>
      </c>
      <c r="AG51" s="185">
        <f>SUM(B51:AF51)/31</f>
        <v>3.9935483870967725</v>
      </c>
      <c r="AH51" s="24"/>
    </row>
    <row r="52" spans="1:34" ht="23.25">
      <c r="A52" s="10" t="s">
        <v>15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5"/>
    </row>
    <row r="53" spans="1:34" ht="23.25">
      <c r="A53" s="9"/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 t="s">
        <v>30</v>
      </c>
      <c r="AH53" s="15"/>
    </row>
    <row r="54" spans="1:34" ht="23.25">
      <c r="A54" s="9" t="s">
        <v>4</v>
      </c>
      <c r="B54" s="185">
        <v>0.4927</v>
      </c>
      <c r="C54" s="185">
        <v>0.4926</v>
      </c>
      <c r="D54" s="185">
        <v>0.4699</v>
      </c>
      <c r="E54" s="185">
        <v>0.2715</v>
      </c>
      <c r="F54" s="185">
        <v>0.4416</v>
      </c>
      <c r="G54" s="185">
        <v>0.6457</v>
      </c>
      <c r="H54" s="185">
        <v>0.8039</v>
      </c>
      <c r="I54" s="185">
        <v>0.7716</v>
      </c>
      <c r="J54" s="185">
        <v>0.5129</v>
      </c>
      <c r="K54" s="185">
        <v>0.4254</v>
      </c>
      <c r="L54" s="185">
        <v>0.3244</v>
      </c>
      <c r="M54" s="185">
        <v>0.3293</v>
      </c>
      <c r="N54" s="185">
        <v>0.6414</v>
      </c>
      <c r="O54" s="185">
        <v>0.6228</v>
      </c>
      <c r="P54" s="185">
        <v>0.5021</v>
      </c>
      <c r="Q54" s="185">
        <v>0.5016</v>
      </c>
      <c r="R54" s="185">
        <v>0.3586</v>
      </c>
      <c r="S54" s="185">
        <v>0.3695</v>
      </c>
      <c r="T54" s="185">
        <v>0.3609</v>
      </c>
      <c r="U54" s="185">
        <v>0.4944</v>
      </c>
      <c r="V54" s="185">
        <v>0.4579</v>
      </c>
      <c r="W54" s="185">
        <v>0.4846</v>
      </c>
      <c r="X54" s="185">
        <v>0.4427</v>
      </c>
      <c r="Y54" s="185">
        <v>0.4573</v>
      </c>
      <c r="Z54" s="185">
        <v>0.349</v>
      </c>
      <c r="AA54" s="185">
        <v>0.311</v>
      </c>
      <c r="AB54" s="185">
        <v>0.4467</v>
      </c>
      <c r="AC54" s="185">
        <v>0.4987</v>
      </c>
      <c r="AD54" s="185">
        <v>0.4585</v>
      </c>
      <c r="AE54" s="185">
        <v>0.4575</v>
      </c>
      <c r="AF54" s="185">
        <v>0.3632</v>
      </c>
      <c r="AG54" s="185">
        <f>SUM(B54:AF54)/31</f>
        <v>0.4696741935483872</v>
      </c>
      <c r="AH54" s="24"/>
    </row>
    <row r="55" spans="1:34" ht="23.25">
      <c r="A55" s="9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24"/>
    </row>
    <row r="56" spans="1:34" ht="23.25">
      <c r="A56" s="9" t="s">
        <v>16</v>
      </c>
      <c r="B56" s="185">
        <f aca="true" t="shared" si="4" ref="B56:AF56">SUM(B12+B25+B40+B51+B54)</f>
        <v>55.7127</v>
      </c>
      <c r="C56" s="185">
        <f t="shared" si="4"/>
        <v>55.3626</v>
      </c>
      <c r="D56" s="185">
        <f t="shared" si="4"/>
        <v>54.809900000000006</v>
      </c>
      <c r="E56" s="185">
        <f t="shared" si="4"/>
        <v>55.48150000000001</v>
      </c>
      <c r="F56" s="185">
        <f t="shared" si="4"/>
        <v>59.4316</v>
      </c>
      <c r="G56" s="185">
        <f t="shared" si="4"/>
        <v>54.625699999999995</v>
      </c>
      <c r="H56" s="185">
        <f t="shared" si="4"/>
        <v>57.9239</v>
      </c>
      <c r="I56" s="185">
        <f t="shared" si="4"/>
        <v>56.7816</v>
      </c>
      <c r="J56" s="185">
        <f t="shared" si="4"/>
        <v>52.6529</v>
      </c>
      <c r="K56" s="185">
        <f t="shared" si="4"/>
        <v>55.275400000000005</v>
      </c>
      <c r="L56" s="185">
        <f t="shared" si="4"/>
        <v>54.124399999999994</v>
      </c>
      <c r="M56" s="185">
        <f t="shared" si="4"/>
        <v>54.5493</v>
      </c>
      <c r="N56" s="185">
        <f t="shared" si="4"/>
        <v>54.4314</v>
      </c>
      <c r="O56" s="185">
        <f t="shared" si="4"/>
        <v>54.852799999999995</v>
      </c>
      <c r="P56" s="185">
        <f t="shared" si="4"/>
        <v>53.7421</v>
      </c>
      <c r="Q56" s="185">
        <f t="shared" si="4"/>
        <v>51.2616</v>
      </c>
      <c r="R56" s="185">
        <f t="shared" si="4"/>
        <v>50.888600000000004</v>
      </c>
      <c r="S56" s="185">
        <f t="shared" si="4"/>
        <v>48.8595</v>
      </c>
      <c r="T56" s="185">
        <f t="shared" si="4"/>
        <v>51.01090000000001</v>
      </c>
      <c r="U56" s="185">
        <f t="shared" si="4"/>
        <v>55.41440000000001</v>
      </c>
      <c r="V56" s="185">
        <f t="shared" si="4"/>
        <v>53.8079</v>
      </c>
      <c r="W56" s="185">
        <f t="shared" si="4"/>
        <v>52.55459999999999</v>
      </c>
      <c r="X56" s="185">
        <f t="shared" si="4"/>
        <v>52.0827</v>
      </c>
      <c r="Y56" s="185">
        <f t="shared" si="4"/>
        <v>55.2273</v>
      </c>
      <c r="Z56" s="185">
        <f t="shared" si="4"/>
        <v>50.649</v>
      </c>
      <c r="AA56" s="185">
        <f t="shared" si="4"/>
        <v>53.761</v>
      </c>
      <c r="AB56" s="185">
        <f t="shared" si="4"/>
        <v>54.6137</v>
      </c>
      <c r="AC56" s="185">
        <f t="shared" si="4"/>
        <v>51.38570000000001</v>
      </c>
      <c r="AD56" s="185">
        <f t="shared" si="4"/>
        <v>53.9555</v>
      </c>
      <c r="AE56" s="185">
        <f t="shared" si="4"/>
        <v>55.73450000000001</v>
      </c>
      <c r="AF56" s="185">
        <f t="shared" si="4"/>
        <v>47.2502</v>
      </c>
      <c r="AG56" s="185"/>
      <c r="AH56" s="24"/>
    </row>
    <row r="57" spans="1:34" ht="23.25">
      <c r="A57" s="9"/>
      <c r="B57" s="185"/>
      <c r="C57" s="201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24"/>
    </row>
    <row r="58" spans="1:34" ht="23.25">
      <c r="A58" s="9" t="s">
        <v>17</v>
      </c>
      <c r="B58" s="185">
        <f>-SUM(B21+B23+B36+B37+B47+B49)</f>
        <v>-0.6</v>
      </c>
      <c r="C58" s="185">
        <f>-SUM(C21+C23+C36+C37+C47+C49)</f>
        <v>-0.6</v>
      </c>
      <c r="D58" s="185">
        <f aca="true" t="shared" si="5" ref="D58:AF58">-SUM(D21+D23+D37+D38+D47+D49)</f>
        <v>0</v>
      </c>
      <c r="E58" s="185">
        <f t="shared" si="5"/>
        <v>0</v>
      </c>
      <c r="F58" s="185">
        <f t="shared" si="5"/>
        <v>0</v>
      </c>
      <c r="G58" s="185">
        <f t="shared" si="5"/>
        <v>0</v>
      </c>
      <c r="H58" s="185">
        <f t="shared" si="5"/>
        <v>0</v>
      </c>
      <c r="I58" s="185">
        <f t="shared" si="5"/>
        <v>0</v>
      </c>
      <c r="J58" s="185">
        <f t="shared" si="5"/>
        <v>0</v>
      </c>
      <c r="K58" s="185">
        <f t="shared" si="5"/>
        <v>0</v>
      </c>
      <c r="L58" s="185">
        <f t="shared" si="5"/>
        <v>0</v>
      </c>
      <c r="M58" s="185">
        <f t="shared" si="5"/>
        <v>0</v>
      </c>
      <c r="N58" s="185">
        <f t="shared" si="5"/>
        <v>0</v>
      </c>
      <c r="O58" s="185">
        <f t="shared" si="5"/>
        <v>0</v>
      </c>
      <c r="P58" s="185">
        <f t="shared" si="5"/>
        <v>0</v>
      </c>
      <c r="Q58" s="185">
        <f t="shared" si="5"/>
        <v>0</v>
      </c>
      <c r="R58" s="185">
        <f t="shared" si="5"/>
        <v>0</v>
      </c>
      <c r="S58" s="185">
        <f t="shared" si="5"/>
        <v>0</v>
      </c>
      <c r="T58" s="185">
        <f t="shared" si="5"/>
        <v>0</v>
      </c>
      <c r="U58" s="185">
        <f t="shared" si="5"/>
        <v>0</v>
      </c>
      <c r="V58" s="185">
        <f t="shared" si="5"/>
        <v>0</v>
      </c>
      <c r="W58" s="185">
        <f t="shared" si="5"/>
        <v>0</v>
      </c>
      <c r="X58" s="185">
        <f t="shared" si="5"/>
        <v>0</v>
      </c>
      <c r="Y58" s="185">
        <f t="shared" si="5"/>
        <v>0</v>
      </c>
      <c r="Z58" s="185">
        <f t="shared" si="5"/>
        <v>0</v>
      </c>
      <c r="AA58" s="185">
        <f t="shared" si="5"/>
        <v>0</v>
      </c>
      <c r="AB58" s="185">
        <f t="shared" si="5"/>
        <v>0</v>
      </c>
      <c r="AC58" s="185">
        <f t="shared" si="5"/>
        <v>0</v>
      </c>
      <c r="AD58" s="185">
        <f t="shared" si="5"/>
        <v>0</v>
      </c>
      <c r="AE58" s="185">
        <f t="shared" si="5"/>
        <v>0</v>
      </c>
      <c r="AF58" s="185">
        <f t="shared" si="5"/>
        <v>0</v>
      </c>
      <c r="AG58" s="185"/>
      <c r="AH58" s="24"/>
    </row>
    <row r="59" spans="1:34" ht="23.25">
      <c r="A59" s="9"/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 t="s">
        <v>30</v>
      </c>
      <c r="AH59" s="24"/>
    </row>
    <row r="60" spans="1:34" ht="23.25">
      <c r="A60" s="10" t="s">
        <v>22</v>
      </c>
      <c r="B60" s="185">
        <f aca="true" t="shared" si="6" ref="B60:AF60">SUM(B56:B58)</f>
        <v>55.1127</v>
      </c>
      <c r="C60" s="185">
        <f t="shared" si="6"/>
        <v>54.7626</v>
      </c>
      <c r="D60" s="185">
        <f t="shared" si="6"/>
        <v>54.809900000000006</v>
      </c>
      <c r="E60" s="185">
        <f t="shared" si="6"/>
        <v>55.48150000000001</v>
      </c>
      <c r="F60" s="185">
        <f t="shared" si="6"/>
        <v>59.4316</v>
      </c>
      <c r="G60" s="185">
        <f t="shared" si="6"/>
        <v>54.625699999999995</v>
      </c>
      <c r="H60" s="185">
        <f t="shared" si="6"/>
        <v>57.9239</v>
      </c>
      <c r="I60" s="185">
        <f t="shared" si="6"/>
        <v>56.7816</v>
      </c>
      <c r="J60" s="185">
        <f t="shared" si="6"/>
        <v>52.6529</v>
      </c>
      <c r="K60" s="185">
        <f t="shared" si="6"/>
        <v>55.275400000000005</v>
      </c>
      <c r="L60" s="185">
        <f t="shared" si="6"/>
        <v>54.124399999999994</v>
      </c>
      <c r="M60" s="185">
        <f t="shared" si="6"/>
        <v>54.5493</v>
      </c>
      <c r="N60" s="185">
        <f t="shared" si="6"/>
        <v>54.4314</v>
      </c>
      <c r="O60" s="185">
        <f t="shared" si="6"/>
        <v>54.852799999999995</v>
      </c>
      <c r="P60" s="185">
        <f t="shared" si="6"/>
        <v>53.7421</v>
      </c>
      <c r="Q60" s="185">
        <f t="shared" si="6"/>
        <v>51.2616</v>
      </c>
      <c r="R60" s="185">
        <f t="shared" si="6"/>
        <v>50.888600000000004</v>
      </c>
      <c r="S60" s="185">
        <f t="shared" si="6"/>
        <v>48.8595</v>
      </c>
      <c r="T60" s="185">
        <f t="shared" si="6"/>
        <v>51.01090000000001</v>
      </c>
      <c r="U60" s="185">
        <f t="shared" si="6"/>
        <v>55.41440000000001</v>
      </c>
      <c r="V60" s="185">
        <f t="shared" si="6"/>
        <v>53.8079</v>
      </c>
      <c r="W60" s="185">
        <f t="shared" si="6"/>
        <v>52.55459999999999</v>
      </c>
      <c r="X60" s="185">
        <f t="shared" si="6"/>
        <v>52.0827</v>
      </c>
      <c r="Y60" s="185">
        <f t="shared" si="6"/>
        <v>55.2273</v>
      </c>
      <c r="Z60" s="185">
        <f t="shared" si="6"/>
        <v>50.649</v>
      </c>
      <c r="AA60" s="185">
        <f t="shared" si="6"/>
        <v>53.761</v>
      </c>
      <c r="AB60" s="185">
        <f t="shared" si="6"/>
        <v>54.6137</v>
      </c>
      <c r="AC60" s="185">
        <f t="shared" si="6"/>
        <v>51.38570000000001</v>
      </c>
      <c r="AD60" s="185">
        <f t="shared" si="6"/>
        <v>53.9555</v>
      </c>
      <c r="AE60" s="185">
        <f t="shared" si="6"/>
        <v>55.73450000000001</v>
      </c>
      <c r="AF60" s="185">
        <f t="shared" si="6"/>
        <v>47.2502</v>
      </c>
      <c r="AG60" s="185">
        <f>SUM(B60:AF60)/31</f>
        <v>53.77467419354839</v>
      </c>
      <c r="AH60" s="24"/>
    </row>
    <row r="61" spans="1:34" ht="20.25">
      <c r="A61" s="10"/>
      <c r="B61" s="13"/>
      <c r="C61" s="23"/>
      <c r="D61" s="23"/>
      <c r="E61" s="23"/>
      <c r="F61" s="23"/>
      <c r="G61" s="23"/>
      <c r="H61" s="23"/>
      <c r="I61" s="13"/>
      <c r="J61" s="13"/>
      <c r="K61" s="13"/>
      <c r="L61" s="13"/>
      <c r="M61" s="13"/>
      <c r="N61" s="13"/>
      <c r="O61" s="13"/>
      <c r="P61" s="13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</row>
    <row r="62" spans="1:34" ht="20.25">
      <c r="A62" s="1" t="s">
        <v>20</v>
      </c>
      <c r="B62" s="15"/>
      <c r="C62" s="15"/>
      <c r="D62" s="15"/>
      <c r="E62" s="15"/>
      <c r="F62" s="15"/>
      <c r="G62" s="15"/>
      <c r="H62" s="15"/>
      <c r="I62" s="22"/>
      <c r="J62" s="22"/>
      <c r="K62" s="22"/>
      <c r="L62" s="22"/>
      <c r="M62" s="22"/>
      <c r="N62" s="22"/>
      <c r="O62" s="22"/>
      <c r="P62" s="22"/>
      <c r="Q62" s="23"/>
      <c r="R62" s="23"/>
      <c r="S62" s="15"/>
      <c r="T62" s="15"/>
      <c r="U62" s="15"/>
      <c r="V62" s="15"/>
      <c r="W62" s="15"/>
      <c r="X62" s="15"/>
      <c r="Y62" s="15"/>
      <c r="Z62" s="22"/>
      <c r="AA62" s="22"/>
      <c r="AB62" s="22"/>
      <c r="AC62" s="22"/>
      <c r="AD62" s="22"/>
      <c r="AE62" s="22"/>
      <c r="AF62" s="22"/>
      <c r="AG62" s="22"/>
      <c r="AH62" s="24"/>
    </row>
    <row r="63" spans="2:34" ht="20.2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spans="1:34" ht="20.25">
      <c r="A64" s="9"/>
      <c r="B64" s="9"/>
      <c r="C64" s="9"/>
      <c r="D64" s="9"/>
      <c r="E64" s="9"/>
      <c r="F64" s="9"/>
      <c r="G64" s="9"/>
      <c r="H64" s="9"/>
      <c r="I64" s="14"/>
      <c r="J64" s="14"/>
      <c r="K64" s="14"/>
      <c r="L64" s="14"/>
      <c r="M64" s="14"/>
      <c r="N64" s="14"/>
      <c r="O64" s="14"/>
      <c r="P64" s="14"/>
      <c r="Q64" s="8"/>
      <c r="R64" s="8"/>
      <c r="S64" s="9"/>
      <c r="T64" s="9"/>
      <c r="U64" s="9"/>
      <c r="V64" s="9"/>
      <c r="W64" s="9"/>
      <c r="X64" s="9"/>
      <c r="Y64" s="9"/>
      <c r="Z64" s="14"/>
      <c r="AA64" s="14"/>
      <c r="AB64" s="14"/>
      <c r="AC64" s="14"/>
      <c r="AD64" s="14"/>
      <c r="AE64" s="14"/>
      <c r="AF64" s="14"/>
      <c r="AG64" s="14"/>
      <c r="AH64" s="10"/>
    </row>
    <row r="65" spans="1:16" ht="20.25">
      <c r="A65" s="9"/>
      <c r="B65" s="9"/>
      <c r="C65" s="9"/>
      <c r="D65" s="9"/>
      <c r="E65" s="9"/>
      <c r="F65" s="9"/>
      <c r="G65" s="9"/>
      <c r="H65" s="9"/>
      <c r="I65" s="14"/>
      <c r="J65" s="14"/>
      <c r="K65" s="14"/>
      <c r="L65" s="14"/>
      <c r="M65" s="14"/>
      <c r="N65" s="14"/>
      <c r="O65" s="14"/>
      <c r="P65" s="14"/>
    </row>
    <row r="74" ht="20.25">
      <c r="AH74" s="10"/>
    </row>
    <row r="75" ht="20.25">
      <c r="AH75" s="10"/>
    </row>
  </sheetData>
  <sheetProtection/>
  <printOptions/>
  <pageMargins left="0.46" right="0.53" top="0.66" bottom="1" header="0.5" footer="0.5"/>
  <pageSetup horizontalDpi="600" verticalDpi="600" orientation="landscape" scale="3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74"/>
  <sheetViews>
    <sheetView zoomScale="50" zoomScaleNormal="50" zoomScalePageLayoutView="0" workbookViewId="0" topLeftCell="A1">
      <pane xSplit="1" ySplit="5" topLeftCell="E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F33" sqref="F33"/>
    </sheetView>
  </sheetViews>
  <sheetFormatPr defaultColWidth="8.88671875" defaultRowHeight="15"/>
  <cols>
    <col min="1" max="1" width="30.4453125" style="16" customWidth="1"/>
    <col min="2" max="2" width="8.4453125" style="16" customWidth="1"/>
    <col min="3" max="3" width="10.21484375" style="16" customWidth="1"/>
    <col min="4" max="4" width="8.4453125" style="16" customWidth="1"/>
    <col min="5" max="5" width="9.3359375" style="16" customWidth="1"/>
    <col min="6" max="6" width="9.77734375" style="16" customWidth="1"/>
    <col min="7" max="8" width="8.4453125" style="16" customWidth="1"/>
    <col min="9" max="9" width="9.99609375" style="16" customWidth="1"/>
    <col min="10" max="10" width="8.6640625" style="16" customWidth="1"/>
    <col min="11" max="11" width="10.88671875" style="16" customWidth="1"/>
    <col min="12" max="13" width="8.4453125" style="16" customWidth="1"/>
    <col min="14" max="14" width="8.6640625" style="16" customWidth="1"/>
    <col min="15" max="15" width="11.5546875" style="16" customWidth="1"/>
    <col min="16" max="17" width="8.4453125" style="16" customWidth="1"/>
    <col min="18" max="18" width="9.99609375" style="16" customWidth="1"/>
    <col min="19" max="19" width="11.3359375" style="16" customWidth="1"/>
    <col min="20" max="20" width="12.88671875" style="16" customWidth="1"/>
    <col min="21" max="21" width="8.4453125" style="16" customWidth="1"/>
    <col min="22" max="22" width="10.4453125" style="16" customWidth="1"/>
    <col min="23" max="23" width="8.4453125" style="16" customWidth="1"/>
    <col min="24" max="24" width="10.21484375" style="16" customWidth="1"/>
    <col min="25" max="26" width="9.77734375" style="16" customWidth="1"/>
    <col min="27" max="27" width="8.88671875" style="16" customWidth="1"/>
    <col min="28" max="28" width="10.6640625" style="16" customWidth="1"/>
    <col min="29" max="29" width="11.99609375" style="16" customWidth="1"/>
    <col min="30" max="30" width="12.88671875" style="16" customWidth="1"/>
    <col min="31" max="31" width="8.4453125" style="16" customWidth="1"/>
    <col min="32" max="32" width="13.6640625" style="16" customWidth="1"/>
    <col min="33" max="33" width="8.77734375" style="16" customWidth="1"/>
  </cols>
  <sheetData>
    <row r="1" spans="1:33" ht="20.25">
      <c r="A1" s="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20.25">
      <c r="A2" s="2">
        <v>40125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0.25">
      <c r="A3" s="4" t="s">
        <v>21</v>
      </c>
      <c r="Z3" s="5"/>
      <c r="AA3" s="4"/>
      <c r="AB3" s="5"/>
      <c r="AC3" s="5"/>
      <c r="AD3" s="5"/>
      <c r="AE3" s="5"/>
      <c r="AF3" s="5"/>
      <c r="AG3" s="3"/>
    </row>
    <row r="4" spans="1:35" ht="23.25">
      <c r="A4" s="7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8"/>
      <c r="AH4" s="8"/>
      <c r="AI4" s="8"/>
    </row>
    <row r="5" spans="1:33" ht="23.25">
      <c r="A5" s="9"/>
      <c r="B5" s="108">
        <v>1</v>
      </c>
      <c r="C5" s="108">
        <v>2</v>
      </c>
      <c r="D5" s="108">
        <v>3</v>
      </c>
      <c r="E5" s="108">
        <v>4</v>
      </c>
      <c r="F5" s="108">
        <v>5</v>
      </c>
      <c r="G5" s="108">
        <v>6</v>
      </c>
      <c r="H5" s="108">
        <v>7</v>
      </c>
      <c r="I5" s="108">
        <v>8</v>
      </c>
      <c r="J5" s="108">
        <v>9</v>
      </c>
      <c r="K5" s="108">
        <v>10</v>
      </c>
      <c r="L5" s="108">
        <v>11</v>
      </c>
      <c r="M5" s="108">
        <v>12</v>
      </c>
      <c r="N5" s="108">
        <v>13</v>
      </c>
      <c r="O5" s="108">
        <v>14</v>
      </c>
      <c r="P5" s="108">
        <v>15</v>
      </c>
      <c r="Q5" s="127">
        <v>16</v>
      </c>
      <c r="R5" s="127">
        <v>17</v>
      </c>
      <c r="S5" s="110">
        <v>18</v>
      </c>
      <c r="T5" s="110">
        <v>19</v>
      </c>
      <c r="U5" s="110">
        <v>20</v>
      </c>
      <c r="V5" s="110">
        <v>21</v>
      </c>
      <c r="W5" s="110">
        <v>22</v>
      </c>
      <c r="X5" s="110">
        <v>23</v>
      </c>
      <c r="Y5" s="110">
        <v>24</v>
      </c>
      <c r="Z5" s="127">
        <v>25</v>
      </c>
      <c r="AA5" s="127">
        <v>26</v>
      </c>
      <c r="AB5" s="127">
        <v>27</v>
      </c>
      <c r="AC5" s="127">
        <v>28</v>
      </c>
      <c r="AD5" s="127">
        <v>29</v>
      </c>
      <c r="AE5" s="127">
        <v>30</v>
      </c>
      <c r="AF5" s="127"/>
      <c r="AG5" s="3"/>
    </row>
    <row r="6" spans="1:33" ht="23.25">
      <c r="A6" s="10" t="s">
        <v>0</v>
      </c>
      <c r="B6" s="119"/>
      <c r="C6" s="119"/>
      <c r="D6" s="119"/>
      <c r="E6" s="119"/>
      <c r="F6" s="119"/>
      <c r="G6" s="119"/>
      <c r="H6" s="119"/>
      <c r="I6" s="114"/>
      <c r="J6" s="114"/>
      <c r="K6" s="114"/>
      <c r="L6" s="114"/>
      <c r="M6" s="114"/>
      <c r="N6" s="114"/>
      <c r="O6" s="114"/>
      <c r="P6" s="114"/>
      <c r="Q6" s="84"/>
      <c r="R6" s="84"/>
      <c r="S6" s="103"/>
      <c r="T6" s="103"/>
      <c r="U6" s="103"/>
      <c r="V6" s="103"/>
      <c r="W6" s="103"/>
      <c r="X6" s="103"/>
      <c r="Y6" s="103"/>
      <c r="Z6" s="84"/>
      <c r="AA6" s="84"/>
      <c r="AB6" s="84"/>
      <c r="AC6" s="84"/>
      <c r="AD6" s="84"/>
      <c r="AE6" s="84"/>
      <c r="AF6" s="84"/>
      <c r="AG6" s="26"/>
    </row>
    <row r="7" spans="1:33" ht="23.25">
      <c r="A7" s="9"/>
      <c r="B7" s="103"/>
      <c r="C7" s="103"/>
      <c r="D7" s="103"/>
      <c r="E7" s="103"/>
      <c r="F7" s="103"/>
      <c r="G7" s="103"/>
      <c r="H7" s="103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27"/>
    </row>
    <row r="8" spans="1:33" ht="23.25">
      <c r="A8" s="9" t="s">
        <v>1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23"/>
    </row>
    <row r="9" spans="1:33" ht="23.25">
      <c r="A9" s="9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24"/>
    </row>
    <row r="10" spans="1:33" ht="24" thickBot="1">
      <c r="A10" s="9" t="s">
        <v>2</v>
      </c>
      <c r="B10" s="84"/>
      <c r="C10" s="84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120"/>
      <c r="AG10" s="24"/>
    </row>
    <row r="11" spans="1:33" ht="23.25">
      <c r="A11" s="9"/>
      <c r="B11" s="116"/>
      <c r="C11" s="116"/>
      <c r="D11" s="120"/>
      <c r="E11" s="84"/>
      <c r="F11" s="84"/>
      <c r="G11" s="84"/>
      <c r="H11" s="84"/>
      <c r="I11" s="84"/>
      <c r="J11" s="120"/>
      <c r="K11" s="120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121" t="s">
        <v>30</v>
      </c>
      <c r="AG11" s="15"/>
    </row>
    <row r="12" spans="1:33" ht="24" thickBot="1">
      <c r="A12" s="9"/>
      <c r="B12" s="118">
        <f aca="true" t="shared" si="0" ref="B12:AE12">SUM(B8:B10)</f>
        <v>0</v>
      </c>
      <c r="C12" s="118">
        <f t="shared" si="0"/>
        <v>0</v>
      </c>
      <c r="D12" s="118">
        <f t="shared" si="0"/>
        <v>0</v>
      </c>
      <c r="E12" s="118">
        <f t="shared" si="0"/>
        <v>0</v>
      </c>
      <c r="F12" s="118">
        <f t="shared" si="0"/>
        <v>0</v>
      </c>
      <c r="G12" s="118">
        <f t="shared" si="0"/>
        <v>0</v>
      </c>
      <c r="H12" s="118">
        <f t="shared" si="0"/>
        <v>0</v>
      </c>
      <c r="I12" s="118">
        <f t="shared" si="0"/>
        <v>0</v>
      </c>
      <c r="J12" s="118">
        <f t="shared" si="0"/>
        <v>0</v>
      </c>
      <c r="K12" s="118">
        <f t="shared" si="0"/>
        <v>0</v>
      </c>
      <c r="L12" s="118">
        <f t="shared" si="0"/>
        <v>0</v>
      </c>
      <c r="M12" s="118">
        <f t="shared" si="0"/>
        <v>0</v>
      </c>
      <c r="N12" s="118">
        <f t="shared" si="0"/>
        <v>0</v>
      </c>
      <c r="O12" s="118">
        <f t="shared" si="0"/>
        <v>0</v>
      </c>
      <c r="P12" s="118">
        <f t="shared" si="0"/>
        <v>0</v>
      </c>
      <c r="Q12" s="118">
        <f t="shared" si="0"/>
        <v>0</v>
      </c>
      <c r="R12" s="118">
        <f t="shared" si="0"/>
        <v>0</v>
      </c>
      <c r="S12" s="118">
        <f t="shared" si="0"/>
        <v>0</v>
      </c>
      <c r="T12" s="118">
        <f t="shared" si="0"/>
        <v>0</v>
      </c>
      <c r="U12" s="118">
        <f t="shared" si="0"/>
        <v>0</v>
      </c>
      <c r="V12" s="118">
        <f t="shared" si="0"/>
        <v>0</v>
      </c>
      <c r="W12" s="118">
        <f t="shared" si="0"/>
        <v>0</v>
      </c>
      <c r="X12" s="118">
        <f t="shared" si="0"/>
        <v>0</v>
      </c>
      <c r="Y12" s="118">
        <f t="shared" si="0"/>
        <v>0</v>
      </c>
      <c r="Z12" s="118">
        <f t="shared" si="0"/>
        <v>0</v>
      </c>
      <c r="AA12" s="118">
        <f t="shared" si="0"/>
        <v>0</v>
      </c>
      <c r="AB12" s="118">
        <f t="shared" si="0"/>
        <v>0</v>
      </c>
      <c r="AC12" s="118">
        <f t="shared" si="0"/>
        <v>0</v>
      </c>
      <c r="AD12" s="118">
        <f t="shared" si="0"/>
        <v>0</v>
      </c>
      <c r="AE12" s="118">
        <f t="shared" si="0"/>
        <v>0</v>
      </c>
      <c r="AF12" s="122">
        <f>SUM(B12:AE12)/30</f>
        <v>0</v>
      </c>
      <c r="AG12" s="24"/>
    </row>
    <row r="13" spans="1:33" ht="23.25">
      <c r="A13" s="10" t="s">
        <v>3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24"/>
    </row>
    <row r="14" spans="1:33" ht="23.25">
      <c r="A14" s="9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119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24"/>
    </row>
    <row r="15" spans="1:33" ht="23.25">
      <c r="A15" s="9" t="s">
        <v>19</v>
      </c>
      <c r="B15" s="128"/>
      <c r="C15" s="128"/>
      <c r="D15" s="128"/>
      <c r="E15" s="128"/>
      <c r="F15" s="128"/>
      <c r="G15" s="128"/>
      <c r="H15" s="128"/>
      <c r="I15" s="128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24"/>
    </row>
    <row r="16" spans="1:33" ht="23.25">
      <c r="A16" s="9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24"/>
    </row>
    <row r="17" spans="1:33" ht="23.25">
      <c r="A17" s="8" t="s">
        <v>28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24"/>
    </row>
    <row r="18" spans="1:33" ht="23.25">
      <c r="A18" s="9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24"/>
    </row>
    <row r="19" spans="1:33" ht="23.25">
      <c r="A19" s="9" t="s">
        <v>5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24"/>
    </row>
    <row r="20" spans="1:33" ht="23.25">
      <c r="A20" s="9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24"/>
    </row>
    <row r="21" spans="1:33" ht="23.25">
      <c r="A21" s="9" t="s">
        <v>6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24"/>
    </row>
    <row r="22" spans="1:33" ht="23.25">
      <c r="A22" s="9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24"/>
    </row>
    <row r="23" spans="1:33" ht="24" thickBot="1">
      <c r="A23" s="9" t="s">
        <v>7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24"/>
    </row>
    <row r="24" spans="1:33" ht="23.25">
      <c r="A24" s="9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9" t="s">
        <v>30</v>
      </c>
      <c r="AG24" s="15"/>
    </row>
    <row r="25" spans="1:33" ht="24" thickBot="1">
      <c r="A25" s="9"/>
      <c r="B25" s="105">
        <f aca="true" t="shared" si="1" ref="B25:AE25">SUM(B15:B24)</f>
        <v>0</v>
      </c>
      <c r="C25" s="105">
        <f t="shared" si="1"/>
        <v>0</v>
      </c>
      <c r="D25" s="105">
        <f t="shared" si="1"/>
        <v>0</v>
      </c>
      <c r="E25" s="105">
        <f t="shared" si="1"/>
        <v>0</v>
      </c>
      <c r="F25" s="105">
        <f t="shared" si="1"/>
        <v>0</v>
      </c>
      <c r="G25" s="105">
        <f t="shared" si="1"/>
        <v>0</v>
      </c>
      <c r="H25" s="105">
        <f t="shared" si="1"/>
        <v>0</v>
      </c>
      <c r="I25" s="105">
        <f t="shared" si="1"/>
        <v>0</v>
      </c>
      <c r="J25" s="105">
        <f t="shared" si="1"/>
        <v>0</v>
      </c>
      <c r="K25" s="105">
        <f t="shared" si="1"/>
        <v>0</v>
      </c>
      <c r="L25" s="105">
        <f t="shared" si="1"/>
        <v>0</v>
      </c>
      <c r="M25" s="105">
        <f t="shared" si="1"/>
        <v>0</v>
      </c>
      <c r="N25" s="105">
        <f t="shared" si="1"/>
        <v>0</v>
      </c>
      <c r="O25" s="105">
        <f t="shared" si="1"/>
        <v>0</v>
      </c>
      <c r="P25" s="105">
        <f t="shared" si="1"/>
        <v>0</v>
      </c>
      <c r="Q25" s="105">
        <f t="shared" si="1"/>
        <v>0</v>
      </c>
      <c r="R25" s="105">
        <f t="shared" si="1"/>
        <v>0</v>
      </c>
      <c r="S25" s="105">
        <f t="shared" si="1"/>
        <v>0</v>
      </c>
      <c r="T25" s="105">
        <f t="shared" si="1"/>
        <v>0</v>
      </c>
      <c r="U25" s="105">
        <f t="shared" si="1"/>
        <v>0</v>
      </c>
      <c r="V25" s="105">
        <f t="shared" si="1"/>
        <v>0</v>
      </c>
      <c r="W25" s="105">
        <f t="shared" si="1"/>
        <v>0</v>
      </c>
      <c r="X25" s="105">
        <f t="shared" si="1"/>
        <v>0</v>
      </c>
      <c r="Y25" s="105">
        <f t="shared" si="1"/>
        <v>0</v>
      </c>
      <c r="Z25" s="105">
        <f t="shared" si="1"/>
        <v>0</v>
      </c>
      <c r="AA25" s="105">
        <f t="shared" si="1"/>
        <v>0</v>
      </c>
      <c r="AB25" s="105">
        <f t="shared" si="1"/>
        <v>0</v>
      </c>
      <c r="AC25" s="105">
        <f t="shared" si="1"/>
        <v>0</v>
      </c>
      <c r="AD25" s="105">
        <f t="shared" si="1"/>
        <v>0</v>
      </c>
      <c r="AE25" s="105">
        <f t="shared" si="1"/>
        <v>0</v>
      </c>
      <c r="AF25" s="122">
        <f>SUM(B25:AE25)/30</f>
        <v>0</v>
      </c>
      <c r="AG25" s="24"/>
    </row>
    <row r="26" spans="1:33" ht="23.25">
      <c r="A26" s="21" t="s">
        <v>8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24"/>
    </row>
    <row r="27" spans="1:33" ht="23.25">
      <c r="A27" s="9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24"/>
    </row>
    <row r="28" spans="1:33" ht="23.25">
      <c r="A28" s="9" t="s">
        <v>9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24"/>
    </row>
    <row r="29" spans="1:33" ht="23.25">
      <c r="A29" s="9" t="s">
        <v>10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24"/>
    </row>
    <row r="30" spans="1:33" ht="23.25">
      <c r="A30" s="9" t="s">
        <v>25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24"/>
    </row>
    <row r="31" spans="1:33" ht="23.25">
      <c r="A31" s="9" t="s">
        <v>24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84"/>
      <c r="AG31" s="24"/>
    </row>
    <row r="32" spans="1:33" ht="23.25">
      <c r="A32" s="9" t="s">
        <v>26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84"/>
      <c r="AG32" s="24"/>
    </row>
    <row r="33" spans="1:33" ht="23.25">
      <c r="A33" s="9" t="s">
        <v>27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84"/>
      <c r="AG33" s="24"/>
    </row>
    <row r="34" spans="1:33" ht="23.25">
      <c r="A34" s="9" t="s">
        <v>18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24"/>
    </row>
    <row r="35" spans="1:33" ht="23.25">
      <c r="A35" s="9" t="s">
        <v>5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84"/>
      <c r="AG35" s="15"/>
    </row>
    <row r="36" spans="1:33" ht="23.25">
      <c r="A36" s="9" t="s">
        <v>11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24"/>
    </row>
    <row r="37" spans="1:33" ht="24" thickBot="1">
      <c r="A37" s="9" t="s">
        <v>7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120"/>
      <c r="AG37" s="24"/>
    </row>
    <row r="38" spans="1:33" ht="23.25">
      <c r="A38" s="9"/>
      <c r="B38" s="84"/>
      <c r="C38" s="84"/>
      <c r="D38" s="116"/>
      <c r="E38" s="84"/>
      <c r="F38" s="116"/>
      <c r="G38" s="116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121" t="s">
        <v>30</v>
      </c>
      <c r="AG38" s="24"/>
    </row>
    <row r="39" spans="1:33" ht="24" thickBot="1">
      <c r="A39" s="9"/>
      <c r="B39" s="118">
        <f aca="true" t="shared" si="2" ref="B39:AE39">SUM(B28+B34+B35+B36+B37)</f>
        <v>0</v>
      </c>
      <c r="C39" s="118">
        <f t="shared" si="2"/>
        <v>0</v>
      </c>
      <c r="D39" s="118">
        <f t="shared" si="2"/>
        <v>0</v>
      </c>
      <c r="E39" s="118">
        <f t="shared" si="2"/>
        <v>0</v>
      </c>
      <c r="F39" s="118">
        <f t="shared" si="2"/>
        <v>0</v>
      </c>
      <c r="G39" s="118">
        <f t="shared" si="2"/>
        <v>0</v>
      </c>
      <c r="H39" s="118">
        <f t="shared" si="2"/>
        <v>0</v>
      </c>
      <c r="I39" s="118">
        <f t="shared" si="2"/>
        <v>0</v>
      </c>
      <c r="J39" s="118">
        <f t="shared" si="2"/>
        <v>0</v>
      </c>
      <c r="K39" s="118">
        <f t="shared" si="2"/>
        <v>0</v>
      </c>
      <c r="L39" s="118">
        <f t="shared" si="2"/>
        <v>0</v>
      </c>
      <c r="M39" s="118">
        <f t="shared" si="2"/>
        <v>0</v>
      </c>
      <c r="N39" s="118">
        <f t="shared" si="2"/>
        <v>0</v>
      </c>
      <c r="O39" s="118">
        <f t="shared" si="2"/>
        <v>0</v>
      </c>
      <c r="P39" s="118">
        <f t="shared" si="2"/>
        <v>0</v>
      </c>
      <c r="Q39" s="118">
        <f t="shared" si="2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18">
        <f t="shared" si="2"/>
        <v>0</v>
      </c>
      <c r="V39" s="118">
        <f t="shared" si="2"/>
        <v>0</v>
      </c>
      <c r="W39" s="118">
        <f t="shared" si="2"/>
        <v>0</v>
      </c>
      <c r="X39" s="118">
        <f t="shared" si="2"/>
        <v>0</v>
      </c>
      <c r="Y39" s="118">
        <f t="shared" si="2"/>
        <v>0</v>
      </c>
      <c r="Z39" s="118">
        <f t="shared" si="2"/>
        <v>0</v>
      </c>
      <c r="AA39" s="118">
        <f t="shared" si="2"/>
        <v>0</v>
      </c>
      <c r="AB39" s="118">
        <f t="shared" si="2"/>
        <v>0</v>
      </c>
      <c r="AC39" s="118">
        <f t="shared" si="2"/>
        <v>0</v>
      </c>
      <c r="AD39" s="118">
        <f t="shared" si="2"/>
        <v>0</v>
      </c>
      <c r="AE39" s="118">
        <f t="shared" si="2"/>
        <v>0</v>
      </c>
      <c r="AF39" s="122">
        <f>SUM(B39:AE39)/30</f>
        <v>0</v>
      </c>
      <c r="AG39" s="24"/>
    </row>
    <row r="40" spans="1:33" ht="23.25">
      <c r="A40" s="10" t="s">
        <v>12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24"/>
    </row>
    <row r="41" spans="1:33" ht="23.25">
      <c r="A41" s="10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24"/>
    </row>
    <row r="42" spans="1:33" ht="23.25">
      <c r="A42" s="9" t="s">
        <v>13</v>
      </c>
      <c r="B42" s="84">
        <v>2.3</v>
      </c>
      <c r="C42" s="84">
        <v>2.3</v>
      </c>
      <c r="D42" s="84">
        <v>3</v>
      </c>
      <c r="E42" s="84">
        <v>2.7</v>
      </c>
      <c r="F42" s="84">
        <v>2.6</v>
      </c>
      <c r="G42" s="84">
        <v>2.3</v>
      </c>
      <c r="H42" s="84">
        <v>2.4</v>
      </c>
      <c r="I42" s="84">
        <v>2.2</v>
      </c>
      <c r="J42" s="84">
        <v>2.4</v>
      </c>
      <c r="K42" s="84">
        <v>2.6</v>
      </c>
      <c r="L42" s="84">
        <v>2.5</v>
      </c>
      <c r="M42" s="84">
        <v>2.7</v>
      </c>
      <c r="N42" s="84">
        <v>2</v>
      </c>
      <c r="O42" s="84">
        <v>2.4</v>
      </c>
      <c r="P42" s="84">
        <v>2.8</v>
      </c>
      <c r="Q42" s="84">
        <v>2.1</v>
      </c>
      <c r="R42" s="84">
        <v>3</v>
      </c>
      <c r="S42" s="84">
        <v>1.9</v>
      </c>
      <c r="T42" s="84">
        <v>2.6</v>
      </c>
      <c r="U42" s="84">
        <v>2.4</v>
      </c>
      <c r="V42" s="84">
        <v>2.1</v>
      </c>
      <c r="W42" s="84">
        <v>2.2</v>
      </c>
      <c r="X42" s="84"/>
      <c r="Y42" s="84"/>
      <c r="Z42" s="84"/>
      <c r="AA42" s="84"/>
      <c r="AB42" s="84"/>
      <c r="AC42" s="84"/>
      <c r="AD42" s="84"/>
      <c r="AE42" s="84"/>
      <c r="AF42" s="84"/>
      <c r="AG42" s="24"/>
    </row>
    <row r="43" spans="1:33" ht="23.25">
      <c r="A43" s="8" t="s">
        <v>33</v>
      </c>
      <c r="B43" s="84">
        <v>0</v>
      </c>
      <c r="C43" s="84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103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/>
      <c r="Y43" s="84"/>
      <c r="Z43" s="84"/>
      <c r="AA43" s="84"/>
      <c r="AB43" s="84"/>
      <c r="AC43" s="84"/>
      <c r="AD43" s="84"/>
      <c r="AE43" s="84"/>
      <c r="AF43" s="84"/>
      <c r="AG43" s="24"/>
    </row>
    <row r="44" spans="1:33" ht="23.25">
      <c r="A44" s="9" t="s">
        <v>4</v>
      </c>
      <c r="B44" s="84">
        <v>1.4</v>
      </c>
      <c r="C44" s="84">
        <v>1.4</v>
      </c>
      <c r="D44" s="84">
        <v>1.4</v>
      </c>
      <c r="E44" s="84">
        <v>1.4</v>
      </c>
      <c r="F44" s="84">
        <v>1.4</v>
      </c>
      <c r="G44" s="84">
        <v>1.4</v>
      </c>
      <c r="H44" s="84">
        <v>1.4</v>
      </c>
      <c r="I44" s="84">
        <v>1.4</v>
      </c>
      <c r="J44" s="84">
        <v>1.4</v>
      </c>
      <c r="K44" s="84">
        <v>1.4</v>
      </c>
      <c r="L44" s="84">
        <v>1.4</v>
      </c>
      <c r="M44" s="84">
        <v>1.4</v>
      </c>
      <c r="N44" s="84">
        <v>1.4</v>
      </c>
      <c r="O44" s="84">
        <v>1.4</v>
      </c>
      <c r="P44" s="84">
        <v>1.4</v>
      </c>
      <c r="Q44" s="84">
        <v>1.4</v>
      </c>
      <c r="R44" s="84">
        <v>1.4</v>
      </c>
      <c r="S44" s="84">
        <v>1.4</v>
      </c>
      <c r="T44" s="84">
        <v>1.4</v>
      </c>
      <c r="U44" s="84">
        <v>1.4</v>
      </c>
      <c r="V44" s="84">
        <v>1.4</v>
      </c>
      <c r="W44" s="84">
        <v>1.4</v>
      </c>
      <c r="X44" s="84"/>
      <c r="Y44" s="84"/>
      <c r="Z44" s="84"/>
      <c r="AA44" s="84"/>
      <c r="AB44" s="84"/>
      <c r="AC44" s="84"/>
      <c r="AD44" s="84"/>
      <c r="AE44" s="84"/>
      <c r="AF44" s="84"/>
      <c r="AG44" s="24"/>
    </row>
    <row r="45" spans="1:33" ht="23.25">
      <c r="A45" s="9"/>
      <c r="B45" s="84"/>
      <c r="C45" s="84"/>
      <c r="D45" s="84"/>
      <c r="E45" s="84"/>
      <c r="F45" s="84"/>
      <c r="G45" s="84"/>
      <c r="H45" s="84"/>
      <c r="I45" s="103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24"/>
    </row>
    <row r="46" spans="1:33" ht="23.25">
      <c r="A46" s="9" t="s">
        <v>14</v>
      </c>
      <c r="B46" s="84">
        <v>0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/>
      <c r="Y46" s="84"/>
      <c r="Z46" s="84"/>
      <c r="AA46" s="84"/>
      <c r="AB46" s="84"/>
      <c r="AC46" s="84"/>
      <c r="AD46" s="84"/>
      <c r="AE46" s="84"/>
      <c r="AF46" s="84"/>
      <c r="AG46" s="24"/>
    </row>
    <row r="47" spans="1:33" ht="23.25">
      <c r="A47" s="9"/>
      <c r="B47" s="84"/>
      <c r="C47" s="84"/>
      <c r="D47" s="84"/>
      <c r="E47" s="84"/>
      <c r="F47" s="84"/>
      <c r="G47" s="84"/>
      <c r="H47" s="84"/>
      <c r="I47" s="103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24"/>
    </row>
    <row r="48" spans="1:33" ht="24" thickBot="1">
      <c r="A48" s="9" t="s">
        <v>11</v>
      </c>
      <c r="B48" s="87">
        <v>0</v>
      </c>
      <c r="C48" s="87">
        <v>0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  <c r="K48" s="87">
        <v>0</v>
      </c>
      <c r="L48" s="87">
        <v>0</v>
      </c>
      <c r="M48" s="87">
        <v>0</v>
      </c>
      <c r="N48" s="87">
        <v>0</v>
      </c>
      <c r="O48" s="87">
        <v>0</v>
      </c>
      <c r="P48" s="87">
        <v>0</v>
      </c>
      <c r="Q48" s="87">
        <v>0</v>
      </c>
      <c r="R48" s="87">
        <v>0</v>
      </c>
      <c r="S48" s="87">
        <v>0</v>
      </c>
      <c r="T48" s="87">
        <v>0</v>
      </c>
      <c r="U48" s="87">
        <v>0</v>
      </c>
      <c r="V48" s="87">
        <v>0</v>
      </c>
      <c r="W48" s="87">
        <v>0</v>
      </c>
      <c r="X48" s="87"/>
      <c r="Y48" s="87"/>
      <c r="Z48" s="87"/>
      <c r="AA48" s="87"/>
      <c r="AB48" s="87"/>
      <c r="AC48" s="87"/>
      <c r="AD48" s="87"/>
      <c r="AE48" s="87"/>
      <c r="AF48" s="120"/>
      <c r="AG48" s="24"/>
    </row>
    <row r="49" spans="1:33" ht="23.25">
      <c r="A49" s="9"/>
      <c r="B49" s="125"/>
      <c r="C49" s="125"/>
      <c r="D49" s="116"/>
      <c r="E49" s="84"/>
      <c r="F49" s="116"/>
      <c r="G49" s="116"/>
      <c r="H49" s="116"/>
      <c r="I49" s="84"/>
      <c r="J49" s="84"/>
      <c r="K49" s="116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121" t="s">
        <v>30</v>
      </c>
      <c r="AG49" s="24"/>
    </row>
    <row r="50" spans="1:33" ht="24" thickBot="1">
      <c r="A50" s="9"/>
      <c r="B50" s="118">
        <f aca="true" t="shared" si="3" ref="B50:V50">SUM(B42:B48)</f>
        <v>3.6999999999999997</v>
      </c>
      <c r="C50" s="118">
        <f t="shared" si="3"/>
        <v>3.6999999999999997</v>
      </c>
      <c r="D50" s="118">
        <f t="shared" si="3"/>
        <v>4.4</v>
      </c>
      <c r="E50" s="118">
        <f t="shared" si="3"/>
        <v>4.1</v>
      </c>
      <c r="F50" s="118">
        <f t="shared" si="3"/>
        <v>4</v>
      </c>
      <c r="G50" s="118">
        <f t="shared" si="3"/>
        <v>3.6999999999999997</v>
      </c>
      <c r="H50" s="118">
        <f t="shared" si="3"/>
        <v>3.8</v>
      </c>
      <c r="I50" s="118">
        <f t="shared" si="3"/>
        <v>3.6</v>
      </c>
      <c r="J50" s="118">
        <f t="shared" si="3"/>
        <v>3.8</v>
      </c>
      <c r="K50" s="118">
        <f t="shared" si="3"/>
        <v>4</v>
      </c>
      <c r="L50" s="118">
        <f t="shared" si="3"/>
        <v>3.9</v>
      </c>
      <c r="M50" s="118">
        <f t="shared" si="3"/>
        <v>4.1</v>
      </c>
      <c r="N50" s="118">
        <f t="shared" si="3"/>
        <v>3.4</v>
      </c>
      <c r="O50" s="118">
        <f t="shared" si="3"/>
        <v>3.8</v>
      </c>
      <c r="P50" s="118">
        <f t="shared" si="3"/>
        <v>4.199999999999999</v>
      </c>
      <c r="Q50" s="118">
        <f t="shared" si="3"/>
        <v>3.5</v>
      </c>
      <c r="R50" s="118">
        <f t="shared" si="3"/>
        <v>4.4</v>
      </c>
      <c r="S50" s="118">
        <f t="shared" si="3"/>
        <v>3.3</v>
      </c>
      <c r="T50" s="118">
        <f t="shared" si="3"/>
        <v>4</v>
      </c>
      <c r="U50" s="118">
        <f t="shared" si="3"/>
        <v>3.8</v>
      </c>
      <c r="V50" s="118">
        <f t="shared" si="3"/>
        <v>3.5</v>
      </c>
      <c r="W50" s="118">
        <f aca="true" t="shared" si="4" ref="W50:AE50">SUM(W43:W48)</f>
        <v>1.4</v>
      </c>
      <c r="X50" s="118">
        <f t="shared" si="4"/>
        <v>0</v>
      </c>
      <c r="Y50" s="118">
        <f t="shared" si="4"/>
        <v>0</v>
      </c>
      <c r="Z50" s="118">
        <f t="shared" si="4"/>
        <v>0</v>
      </c>
      <c r="AA50" s="118">
        <f t="shared" si="4"/>
        <v>0</v>
      </c>
      <c r="AB50" s="118">
        <f t="shared" si="4"/>
        <v>0</v>
      </c>
      <c r="AC50" s="118">
        <f t="shared" si="4"/>
        <v>0</v>
      </c>
      <c r="AD50" s="118">
        <f t="shared" si="4"/>
        <v>0</v>
      </c>
      <c r="AE50" s="118">
        <f t="shared" si="4"/>
        <v>0</v>
      </c>
      <c r="AF50" s="122">
        <f>SUM(B50:AE50)/30</f>
        <v>2.7366666666666664</v>
      </c>
      <c r="AG50" s="24"/>
    </row>
    <row r="51" spans="1:33" ht="24" thickBot="1">
      <c r="A51" s="10" t="s">
        <v>15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15"/>
    </row>
    <row r="52" spans="1:33" ht="23.25">
      <c r="A52" s="9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121" t="s">
        <v>30</v>
      </c>
      <c r="AG52" s="15"/>
    </row>
    <row r="53" spans="1:33" ht="24" thickBot="1">
      <c r="A53" s="9" t="s">
        <v>4</v>
      </c>
      <c r="B53" s="86">
        <v>0.3137</v>
      </c>
      <c r="C53" s="86">
        <v>0.3095</v>
      </c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122">
        <f>SUM(B53:AE53)/30</f>
        <v>0.02077333333333333</v>
      </c>
      <c r="AG53" s="24"/>
    </row>
    <row r="54" spans="1:33" ht="23.25">
      <c r="A54" s="9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24"/>
    </row>
    <row r="55" spans="1:33" ht="23.25">
      <c r="A55" s="9" t="s">
        <v>16</v>
      </c>
      <c r="B55" s="84">
        <f aca="true" t="shared" si="5" ref="B55:AE55">SUM(B12+B25+B39+B50+B53)</f>
        <v>4.0137</v>
      </c>
      <c r="C55" s="84">
        <f t="shared" si="5"/>
        <v>4.0095</v>
      </c>
      <c r="D55" s="84">
        <f t="shared" si="5"/>
        <v>4.4</v>
      </c>
      <c r="E55" s="84">
        <f t="shared" si="5"/>
        <v>4.1</v>
      </c>
      <c r="F55" s="84">
        <f t="shared" si="5"/>
        <v>4</v>
      </c>
      <c r="G55" s="84">
        <f t="shared" si="5"/>
        <v>3.6999999999999997</v>
      </c>
      <c r="H55" s="84">
        <f t="shared" si="5"/>
        <v>3.8</v>
      </c>
      <c r="I55" s="84">
        <f t="shared" si="5"/>
        <v>3.6</v>
      </c>
      <c r="J55" s="84">
        <f t="shared" si="5"/>
        <v>3.8</v>
      </c>
      <c r="K55" s="84">
        <f t="shared" si="5"/>
        <v>4</v>
      </c>
      <c r="L55" s="84">
        <f t="shared" si="5"/>
        <v>3.9</v>
      </c>
      <c r="M55" s="84">
        <f t="shared" si="5"/>
        <v>4.1</v>
      </c>
      <c r="N55" s="84">
        <f t="shared" si="5"/>
        <v>3.4</v>
      </c>
      <c r="O55" s="84">
        <f t="shared" si="5"/>
        <v>3.8</v>
      </c>
      <c r="P55" s="84">
        <f t="shared" si="5"/>
        <v>4.199999999999999</v>
      </c>
      <c r="Q55" s="84">
        <f t="shared" si="5"/>
        <v>3.5</v>
      </c>
      <c r="R55" s="84">
        <f t="shared" si="5"/>
        <v>4.4</v>
      </c>
      <c r="S55" s="84">
        <f t="shared" si="5"/>
        <v>3.3</v>
      </c>
      <c r="T55" s="84">
        <f t="shared" si="5"/>
        <v>4</v>
      </c>
      <c r="U55" s="84">
        <f t="shared" si="5"/>
        <v>3.8</v>
      </c>
      <c r="V55" s="84">
        <f t="shared" si="5"/>
        <v>3.5</v>
      </c>
      <c r="W55" s="84">
        <f t="shared" si="5"/>
        <v>1.4</v>
      </c>
      <c r="X55" s="84">
        <f t="shared" si="5"/>
        <v>0</v>
      </c>
      <c r="Y55" s="84">
        <f t="shared" si="5"/>
        <v>0</v>
      </c>
      <c r="Z55" s="84">
        <f t="shared" si="5"/>
        <v>0</v>
      </c>
      <c r="AA55" s="84">
        <f t="shared" si="5"/>
        <v>0</v>
      </c>
      <c r="AB55" s="84">
        <f t="shared" si="5"/>
        <v>0</v>
      </c>
      <c r="AC55" s="84">
        <f t="shared" si="5"/>
        <v>0</v>
      </c>
      <c r="AD55" s="84">
        <f t="shared" si="5"/>
        <v>0</v>
      </c>
      <c r="AE55" s="84">
        <f t="shared" si="5"/>
        <v>0</v>
      </c>
      <c r="AF55" s="84"/>
      <c r="AG55" s="24"/>
    </row>
    <row r="56" spans="1:33" ht="23.25">
      <c r="A56" s="9"/>
      <c r="B56" s="103"/>
      <c r="C56" s="119"/>
      <c r="D56" s="103"/>
      <c r="E56" s="84"/>
      <c r="F56" s="103"/>
      <c r="G56" s="103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24"/>
    </row>
    <row r="57" spans="1:33" ht="24" thickBot="1">
      <c r="A57" s="9" t="s">
        <v>17</v>
      </c>
      <c r="B57" s="87">
        <f aca="true" t="shared" si="6" ref="B57:AE57">-SUM(B21+B23+B36+B37+B46+B48)</f>
        <v>0</v>
      </c>
      <c r="C57" s="87">
        <f t="shared" si="6"/>
        <v>0</v>
      </c>
      <c r="D57" s="87">
        <f t="shared" si="6"/>
        <v>0</v>
      </c>
      <c r="E57" s="87">
        <f t="shared" si="6"/>
        <v>0</v>
      </c>
      <c r="F57" s="87">
        <f t="shared" si="6"/>
        <v>0</v>
      </c>
      <c r="G57" s="87">
        <f t="shared" si="6"/>
        <v>0</v>
      </c>
      <c r="H57" s="87">
        <f t="shared" si="6"/>
        <v>0</v>
      </c>
      <c r="I57" s="87">
        <f t="shared" si="6"/>
        <v>0</v>
      </c>
      <c r="J57" s="87">
        <f t="shared" si="6"/>
        <v>0</v>
      </c>
      <c r="K57" s="87">
        <f t="shared" si="6"/>
        <v>0</v>
      </c>
      <c r="L57" s="87">
        <f t="shared" si="6"/>
        <v>0</v>
      </c>
      <c r="M57" s="87">
        <f t="shared" si="6"/>
        <v>0</v>
      </c>
      <c r="N57" s="87">
        <f t="shared" si="6"/>
        <v>0</v>
      </c>
      <c r="O57" s="87">
        <f t="shared" si="6"/>
        <v>0</v>
      </c>
      <c r="P57" s="87">
        <f t="shared" si="6"/>
        <v>0</v>
      </c>
      <c r="Q57" s="87">
        <f t="shared" si="6"/>
        <v>0</v>
      </c>
      <c r="R57" s="87">
        <f t="shared" si="6"/>
        <v>0</v>
      </c>
      <c r="S57" s="87">
        <f t="shared" si="6"/>
        <v>0</v>
      </c>
      <c r="T57" s="87">
        <f t="shared" si="6"/>
        <v>0</v>
      </c>
      <c r="U57" s="87">
        <f t="shared" si="6"/>
        <v>0</v>
      </c>
      <c r="V57" s="87">
        <f t="shared" si="6"/>
        <v>0</v>
      </c>
      <c r="W57" s="87">
        <f t="shared" si="6"/>
        <v>0</v>
      </c>
      <c r="X57" s="87">
        <f t="shared" si="6"/>
        <v>0</v>
      </c>
      <c r="Y57" s="87">
        <f t="shared" si="6"/>
        <v>0</v>
      </c>
      <c r="Z57" s="87">
        <f t="shared" si="6"/>
        <v>0</v>
      </c>
      <c r="AA57" s="87">
        <f t="shared" si="6"/>
        <v>0</v>
      </c>
      <c r="AB57" s="87">
        <f t="shared" si="6"/>
        <v>0</v>
      </c>
      <c r="AC57" s="87">
        <f t="shared" si="6"/>
        <v>0</v>
      </c>
      <c r="AD57" s="87">
        <f t="shared" si="6"/>
        <v>0</v>
      </c>
      <c r="AE57" s="87">
        <f t="shared" si="6"/>
        <v>0</v>
      </c>
      <c r="AF57" s="120"/>
      <c r="AG57" s="24"/>
    </row>
    <row r="58" spans="1:33" ht="23.25">
      <c r="A58" s="9"/>
      <c r="B58" s="103"/>
      <c r="C58" s="103"/>
      <c r="D58" s="126"/>
      <c r="E58" s="84"/>
      <c r="F58" s="103"/>
      <c r="G58" s="103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121" t="s">
        <v>30</v>
      </c>
      <c r="AG58" s="24"/>
    </row>
    <row r="59" spans="1:33" ht="24" thickBot="1">
      <c r="A59" s="10" t="s">
        <v>22</v>
      </c>
      <c r="B59" s="118">
        <f aca="true" t="shared" si="7" ref="B59:AE59">SUM(B55:B57)</f>
        <v>4.0137</v>
      </c>
      <c r="C59" s="118">
        <f t="shared" si="7"/>
        <v>4.0095</v>
      </c>
      <c r="D59" s="118">
        <f t="shared" si="7"/>
        <v>4.4</v>
      </c>
      <c r="E59" s="118">
        <f t="shared" si="7"/>
        <v>4.1</v>
      </c>
      <c r="F59" s="118">
        <f t="shared" si="7"/>
        <v>4</v>
      </c>
      <c r="G59" s="118">
        <f t="shared" si="7"/>
        <v>3.6999999999999997</v>
      </c>
      <c r="H59" s="118">
        <f t="shared" si="7"/>
        <v>3.8</v>
      </c>
      <c r="I59" s="118">
        <f t="shared" si="7"/>
        <v>3.6</v>
      </c>
      <c r="J59" s="118">
        <f t="shared" si="7"/>
        <v>3.8</v>
      </c>
      <c r="K59" s="118">
        <f t="shared" si="7"/>
        <v>4</v>
      </c>
      <c r="L59" s="118">
        <f t="shared" si="7"/>
        <v>3.9</v>
      </c>
      <c r="M59" s="118">
        <f t="shared" si="7"/>
        <v>4.1</v>
      </c>
      <c r="N59" s="118">
        <f t="shared" si="7"/>
        <v>3.4</v>
      </c>
      <c r="O59" s="118">
        <f t="shared" si="7"/>
        <v>3.8</v>
      </c>
      <c r="P59" s="118">
        <f t="shared" si="7"/>
        <v>4.199999999999999</v>
      </c>
      <c r="Q59" s="118">
        <f t="shared" si="7"/>
        <v>3.5</v>
      </c>
      <c r="R59" s="118">
        <f t="shared" si="7"/>
        <v>4.4</v>
      </c>
      <c r="S59" s="118">
        <f t="shared" si="7"/>
        <v>3.3</v>
      </c>
      <c r="T59" s="118">
        <f t="shared" si="7"/>
        <v>4</v>
      </c>
      <c r="U59" s="118">
        <f t="shared" si="7"/>
        <v>3.8</v>
      </c>
      <c r="V59" s="118">
        <f t="shared" si="7"/>
        <v>3.5</v>
      </c>
      <c r="W59" s="118">
        <f t="shared" si="7"/>
        <v>1.4</v>
      </c>
      <c r="X59" s="118">
        <f t="shared" si="7"/>
        <v>0</v>
      </c>
      <c r="Y59" s="118">
        <f t="shared" si="7"/>
        <v>0</v>
      </c>
      <c r="Z59" s="118">
        <f t="shared" si="7"/>
        <v>0</v>
      </c>
      <c r="AA59" s="118">
        <f t="shared" si="7"/>
        <v>0</v>
      </c>
      <c r="AB59" s="118">
        <f t="shared" si="7"/>
        <v>0</v>
      </c>
      <c r="AC59" s="118">
        <f t="shared" si="7"/>
        <v>0</v>
      </c>
      <c r="AD59" s="118">
        <f t="shared" si="7"/>
        <v>0</v>
      </c>
      <c r="AE59" s="118">
        <f t="shared" si="7"/>
        <v>0</v>
      </c>
      <c r="AF59" s="122">
        <f>SUM(B59:AE59)/30</f>
        <v>2.7574400000000003</v>
      </c>
      <c r="AG59" s="24"/>
    </row>
    <row r="60" spans="1:33" ht="20.25">
      <c r="A60" s="10"/>
      <c r="B60" s="13"/>
      <c r="C60" s="23"/>
      <c r="D60" s="23"/>
      <c r="E60" s="23"/>
      <c r="F60" s="23"/>
      <c r="G60" s="23"/>
      <c r="H60" s="23"/>
      <c r="I60" s="13"/>
      <c r="J60" s="13"/>
      <c r="K60" s="13"/>
      <c r="L60" s="13"/>
      <c r="M60" s="13"/>
      <c r="N60" s="13"/>
      <c r="O60" s="13"/>
      <c r="P60" s="13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</row>
    <row r="61" spans="1:33" ht="20.25">
      <c r="A61" s="1" t="s">
        <v>20</v>
      </c>
      <c r="B61" s="15"/>
      <c r="C61" s="15"/>
      <c r="D61" s="15"/>
      <c r="E61" s="15"/>
      <c r="F61" s="15"/>
      <c r="G61" s="15"/>
      <c r="H61" s="15"/>
      <c r="I61" s="22"/>
      <c r="J61" s="22"/>
      <c r="K61" s="22"/>
      <c r="L61" s="22"/>
      <c r="M61" s="22"/>
      <c r="N61" s="22"/>
      <c r="O61" s="22"/>
      <c r="P61" s="22"/>
      <c r="Q61" s="23"/>
      <c r="R61" s="23"/>
      <c r="S61" s="15"/>
      <c r="T61" s="15"/>
      <c r="U61" s="15"/>
      <c r="V61" s="15"/>
      <c r="W61" s="15"/>
      <c r="X61" s="15"/>
      <c r="Y61" s="15"/>
      <c r="Z61" s="22"/>
      <c r="AA61" s="22"/>
      <c r="AB61" s="22"/>
      <c r="AC61" s="22"/>
      <c r="AD61" s="22"/>
      <c r="AE61" s="22"/>
      <c r="AF61" s="22"/>
      <c r="AG61" s="24"/>
    </row>
    <row r="62" spans="2:33" ht="20.25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</row>
    <row r="63" spans="1:33" ht="20.25">
      <c r="A63" s="9"/>
      <c r="B63" s="9"/>
      <c r="C63" s="9"/>
      <c r="D63" s="9"/>
      <c r="E63" s="9"/>
      <c r="F63" s="9"/>
      <c r="G63" s="9"/>
      <c r="H63" s="9"/>
      <c r="I63" s="14"/>
      <c r="J63" s="14"/>
      <c r="K63" s="14"/>
      <c r="L63" s="14"/>
      <c r="M63" s="14"/>
      <c r="N63" s="14"/>
      <c r="O63" s="14"/>
      <c r="P63" s="14"/>
      <c r="Q63" s="8"/>
      <c r="R63" s="8"/>
      <c r="S63" s="9"/>
      <c r="T63" s="9"/>
      <c r="U63" s="9"/>
      <c r="V63" s="9"/>
      <c r="W63" s="9"/>
      <c r="X63" s="9"/>
      <c r="Y63" s="9"/>
      <c r="Z63" s="14"/>
      <c r="AA63" s="14"/>
      <c r="AB63" s="14"/>
      <c r="AC63" s="14"/>
      <c r="AD63" s="14"/>
      <c r="AE63" s="14"/>
      <c r="AF63" s="14"/>
      <c r="AG63" s="10"/>
    </row>
    <row r="64" spans="1:16" ht="20.25">
      <c r="A64" s="9"/>
      <c r="B64" s="9"/>
      <c r="C64" s="9"/>
      <c r="D64" s="9"/>
      <c r="E64" s="9"/>
      <c r="F64" s="9"/>
      <c r="G64" s="9"/>
      <c r="H64" s="9"/>
      <c r="I64" s="14"/>
      <c r="J64" s="14"/>
      <c r="K64" s="14"/>
      <c r="L64" s="14"/>
      <c r="M64" s="14"/>
      <c r="N64" s="14"/>
      <c r="O64" s="14"/>
      <c r="P64" s="14"/>
    </row>
    <row r="73" ht="20.25">
      <c r="AG73" s="10"/>
    </row>
    <row r="74" ht="20.25">
      <c r="AG74" s="10"/>
    </row>
  </sheetData>
  <sheetProtection/>
  <printOptions/>
  <pageMargins left="0.46" right="0.53" top="0.66" bottom="1" header="0.5" footer="0.5"/>
  <pageSetup horizontalDpi="600" verticalDpi="600" orientation="landscape" scale="3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74"/>
  <sheetViews>
    <sheetView zoomScale="50" zoomScaleNormal="5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2" sqref="A2"/>
    </sheetView>
  </sheetViews>
  <sheetFormatPr defaultColWidth="8.88671875" defaultRowHeight="15"/>
  <cols>
    <col min="1" max="1" width="30.4453125" style="16" customWidth="1"/>
    <col min="2" max="2" width="8.4453125" style="16" customWidth="1"/>
    <col min="3" max="3" width="10.21484375" style="16" customWidth="1"/>
    <col min="4" max="4" width="8.4453125" style="16" customWidth="1"/>
    <col min="5" max="5" width="9.3359375" style="16" customWidth="1"/>
    <col min="6" max="6" width="9.77734375" style="16" customWidth="1"/>
    <col min="7" max="8" width="8.4453125" style="16" customWidth="1"/>
    <col min="9" max="9" width="9.99609375" style="16" customWidth="1"/>
    <col min="10" max="10" width="8.6640625" style="16" customWidth="1"/>
    <col min="11" max="11" width="10.88671875" style="16" customWidth="1"/>
    <col min="12" max="13" width="8.4453125" style="16" customWidth="1"/>
    <col min="14" max="14" width="8.6640625" style="16" customWidth="1"/>
    <col min="15" max="15" width="11.5546875" style="16" customWidth="1"/>
    <col min="16" max="17" width="8.4453125" style="16" customWidth="1"/>
    <col min="18" max="18" width="9.99609375" style="16" customWidth="1"/>
    <col min="19" max="19" width="11.3359375" style="16" customWidth="1"/>
    <col min="20" max="20" width="12.88671875" style="16" customWidth="1"/>
    <col min="21" max="21" width="8.4453125" style="16" customWidth="1"/>
    <col min="22" max="22" width="10.4453125" style="16" customWidth="1"/>
    <col min="23" max="23" width="8.4453125" style="16" customWidth="1"/>
    <col min="24" max="24" width="10.21484375" style="16" customWidth="1"/>
    <col min="25" max="26" width="9.77734375" style="16" customWidth="1"/>
    <col min="27" max="27" width="8.88671875" style="16" customWidth="1"/>
    <col min="28" max="28" width="10.6640625" style="16" customWidth="1"/>
    <col min="29" max="29" width="11.99609375" style="16" customWidth="1"/>
    <col min="30" max="30" width="12.88671875" style="16" customWidth="1"/>
    <col min="31" max="32" width="8.4453125" style="16" customWidth="1"/>
    <col min="33" max="33" width="13.6640625" style="16" customWidth="1"/>
    <col min="34" max="34" width="8.77734375" style="16" customWidth="1"/>
  </cols>
  <sheetData>
    <row r="1" spans="1:34" ht="20.25">
      <c r="A1" s="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0.25">
      <c r="A2" s="2">
        <v>40155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20.25">
      <c r="A3" s="4" t="s">
        <v>21</v>
      </c>
      <c r="Z3" s="5"/>
      <c r="AA3" s="4"/>
      <c r="AB3" s="5"/>
      <c r="AC3" s="5"/>
      <c r="AD3" s="5"/>
      <c r="AE3" s="5"/>
      <c r="AF3" s="5"/>
      <c r="AG3" s="5"/>
      <c r="AH3" s="3"/>
    </row>
    <row r="4" spans="1:36" ht="23.25">
      <c r="A4" s="7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8"/>
      <c r="AI4" s="8"/>
      <c r="AJ4" s="8"/>
    </row>
    <row r="5" spans="1:34" ht="23.25">
      <c r="A5" s="9"/>
      <c r="B5" s="107">
        <v>1</v>
      </c>
      <c r="C5" s="107">
        <v>2</v>
      </c>
      <c r="D5" s="107">
        <v>3</v>
      </c>
      <c r="E5" s="107">
        <v>4</v>
      </c>
      <c r="F5" s="107">
        <v>5</v>
      </c>
      <c r="G5" s="107">
        <v>6</v>
      </c>
      <c r="H5" s="107">
        <v>7</v>
      </c>
      <c r="I5" s="107">
        <v>8</v>
      </c>
      <c r="J5" s="107">
        <v>9</v>
      </c>
      <c r="K5" s="108">
        <v>10</v>
      </c>
      <c r="L5" s="107">
        <v>11</v>
      </c>
      <c r="M5" s="107">
        <v>12</v>
      </c>
      <c r="N5" s="107">
        <v>13</v>
      </c>
      <c r="O5" s="107">
        <v>14</v>
      </c>
      <c r="P5" s="107">
        <v>15</v>
      </c>
      <c r="Q5" s="109">
        <v>16</v>
      </c>
      <c r="R5" s="109">
        <v>17</v>
      </c>
      <c r="S5" s="110">
        <v>18</v>
      </c>
      <c r="T5" s="111">
        <v>19</v>
      </c>
      <c r="U5" s="111">
        <v>20</v>
      </c>
      <c r="V5" s="111">
        <v>21</v>
      </c>
      <c r="W5" s="111">
        <v>22</v>
      </c>
      <c r="X5" s="111">
        <v>23</v>
      </c>
      <c r="Y5" s="111">
        <v>24</v>
      </c>
      <c r="Z5" s="109">
        <v>25</v>
      </c>
      <c r="AA5" s="109">
        <v>26</v>
      </c>
      <c r="AB5" s="109">
        <v>27</v>
      </c>
      <c r="AC5" s="109">
        <v>28</v>
      </c>
      <c r="AD5" s="109">
        <v>29</v>
      </c>
      <c r="AE5" s="109">
        <v>30</v>
      </c>
      <c r="AF5" s="109">
        <v>31</v>
      </c>
      <c r="AG5" s="109"/>
      <c r="AH5" s="3"/>
    </row>
    <row r="6" spans="1:34" ht="23.25">
      <c r="A6" s="10" t="s">
        <v>0</v>
      </c>
      <c r="B6" s="112"/>
      <c r="C6" s="112"/>
      <c r="D6" s="112"/>
      <c r="E6" s="112"/>
      <c r="F6" s="112"/>
      <c r="G6" s="112"/>
      <c r="H6" s="112"/>
      <c r="I6" s="113"/>
      <c r="J6" s="113"/>
      <c r="K6" s="114"/>
      <c r="L6" s="113"/>
      <c r="M6" s="113"/>
      <c r="N6" s="113"/>
      <c r="O6" s="113"/>
      <c r="P6" s="113"/>
      <c r="Q6" s="85"/>
      <c r="R6" s="85"/>
      <c r="S6" s="103"/>
      <c r="T6" s="106"/>
      <c r="U6" s="106"/>
      <c r="V6" s="106"/>
      <c r="W6" s="106"/>
      <c r="X6" s="106"/>
      <c r="Y6" s="106"/>
      <c r="Z6" s="85"/>
      <c r="AA6" s="85"/>
      <c r="AB6" s="85"/>
      <c r="AC6" s="85"/>
      <c r="AD6" s="85"/>
      <c r="AE6" s="85"/>
      <c r="AF6" s="85"/>
      <c r="AG6" s="85"/>
      <c r="AH6" s="26"/>
    </row>
    <row r="7" spans="1:34" ht="23.25">
      <c r="A7" s="9"/>
      <c r="B7" s="106"/>
      <c r="C7" s="106"/>
      <c r="D7" s="106"/>
      <c r="E7" s="106"/>
      <c r="F7" s="106"/>
      <c r="G7" s="106"/>
      <c r="H7" s="106"/>
      <c r="I7" s="85"/>
      <c r="J7" s="85"/>
      <c r="K7" s="84"/>
      <c r="L7" s="85"/>
      <c r="M7" s="85"/>
      <c r="N7" s="85"/>
      <c r="O7" s="85"/>
      <c r="P7" s="85"/>
      <c r="Q7" s="85"/>
      <c r="R7" s="85"/>
      <c r="S7" s="84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27"/>
    </row>
    <row r="8" spans="1:34" ht="23.25">
      <c r="A8" s="9" t="s">
        <v>1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23"/>
    </row>
    <row r="9" spans="1:34" ht="23.25">
      <c r="A9" s="9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24"/>
    </row>
    <row r="10" spans="1:34" ht="24" thickBot="1">
      <c r="A10" s="9" t="s">
        <v>2</v>
      </c>
      <c r="B10" s="84"/>
      <c r="C10" s="84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120"/>
      <c r="AH10" s="24"/>
    </row>
    <row r="11" spans="1:34" ht="23.25">
      <c r="A11" s="9"/>
      <c r="B11" s="116"/>
      <c r="C11" s="116"/>
      <c r="D11" s="120"/>
      <c r="E11" s="84"/>
      <c r="F11" s="84"/>
      <c r="G11" s="84"/>
      <c r="H11" s="84"/>
      <c r="I11" s="84"/>
      <c r="J11" s="120"/>
      <c r="K11" s="120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121" t="s">
        <v>30</v>
      </c>
      <c r="AH11" s="15"/>
    </row>
    <row r="12" spans="1:34" ht="24" thickBot="1">
      <c r="A12" s="9"/>
      <c r="B12" s="118">
        <f aca="true" t="shared" si="0" ref="B12:AF12">SUM(B8:B10)</f>
        <v>0</v>
      </c>
      <c r="C12" s="118">
        <f t="shared" si="0"/>
        <v>0</v>
      </c>
      <c r="D12" s="118">
        <f t="shared" si="0"/>
        <v>0</v>
      </c>
      <c r="E12" s="118">
        <f t="shared" si="0"/>
        <v>0</v>
      </c>
      <c r="F12" s="118">
        <f t="shared" si="0"/>
        <v>0</v>
      </c>
      <c r="G12" s="118">
        <f t="shared" si="0"/>
        <v>0</v>
      </c>
      <c r="H12" s="118">
        <f t="shared" si="0"/>
        <v>0</v>
      </c>
      <c r="I12" s="118">
        <f t="shared" si="0"/>
        <v>0</v>
      </c>
      <c r="J12" s="118">
        <f t="shared" si="0"/>
        <v>0</v>
      </c>
      <c r="K12" s="118">
        <f t="shared" si="0"/>
        <v>0</v>
      </c>
      <c r="L12" s="118">
        <f t="shared" si="0"/>
        <v>0</v>
      </c>
      <c r="M12" s="118">
        <f t="shared" si="0"/>
        <v>0</v>
      </c>
      <c r="N12" s="118">
        <f t="shared" si="0"/>
        <v>0</v>
      </c>
      <c r="O12" s="118">
        <f t="shared" si="0"/>
        <v>0</v>
      </c>
      <c r="P12" s="118">
        <f t="shared" si="0"/>
        <v>0</v>
      </c>
      <c r="Q12" s="118">
        <f t="shared" si="0"/>
        <v>0</v>
      </c>
      <c r="R12" s="118">
        <f t="shared" si="0"/>
        <v>0</v>
      </c>
      <c r="S12" s="118">
        <f t="shared" si="0"/>
        <v>0</v>
      </c>
      <c r="T12" s="118">
        <f t="shared" si="0"/>
        <v>0</v>
      </c>
      <c r="U12" s="118">
        <f t="shared" si="0"/>
        <v>0</v>
      </c>
      <c r="V12" s="118">
        <f t="shared" si="0"/>
        <v>0</v>
      </c>
      <c r="W12" s="118">
        <f t="shared" si="0"/>
        <v>0</v>
      </c>
      <c r="X12" s="118">
        <f t="shared" si="0"/>
        <v>0</v>
      </c>
      <c r="Y12" s="118">
        <f t="shared" si="0"/>
        <v>0</v>
      </c>
      <c r="Z12" s="118">
        <f t="shared" si="0"/>
        <v>0</v>
      </c>
      <c r="AA12" s="118">
        <f t="shared" si="0"/>
        <v>0</v>
      </c>
      <c r="AB12" s="118">
        <f t="shared" si="0"/>
        <v>0</v>
      </c>
      <c r="AC12" s="118">
        <f t="shared" si="0"/>
        <v>0</v>
      </c>
      <c r="AD12" s="118">
        <f t="shared" si="0"/>
        <v>0</v>
      </c>
      <c r="AE12" s="118">
        <f t="shared" si="0"/>
        <v>0</v>
      </c>
      <c r="AF12" s="118">
        <f t="shared" si="0"/>
        <v>0</v>
      </c>
      <c r="AG12" s="122">
        <f>SUM(B12:AE12)/31</f>
        <v>0</v>
      </c>
      <c r="AH12" s="24"/>
    </row>
    <row r="13" spans="1:34" ht="23.25">
      <c r="A13" s="10" t="s">
        <v>3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24"/>
    </row>
    <row r="14" spans="1:34" ht="23.25">
      <c r="A14" s="9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119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24"/>
    </row>
    <row r="15" spans="1:34" ht="23.25">
      <c r="A15" s="9" t="s">
        <v>19</v>
      </c>
      <c r="B15" s="130"/>
      <c r="C15" s="130"/>
      <c r="D15" s="130"/>
      <c r="E15" s="130"/>
      <c r="F15" s="130"/>
      <c r="G15" s="130"/>
      <c r="H15" s="130"/>
      <c r="I15" s="130"/>
      <c r="J15" s="94"/>
      <c r="K15" s="94"/>
      <c r="L15" s="94"/>
      <c r="M15" s="94"/>
      <c r="N15" s="93"/>
      <c r="O15" s="93"/>
      <c r="P15" s="93"/>
      <c r="Q15" s="93"/>
      <c r="R15" s="93"/>
      <c r="S15" s="94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84"/>
      <c r="AH15" s="24"/>
    </row>
    <row r="16" spans="1:34" ht="23.25">
      <c r="A16" s="9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3"/>
      <c r="O16" s="93"/>
      <c r="P16" s="93"/>
      <c r="Q16" s="93"/>
      <c r="R16" s="93"/>
      <c r="S16" s="94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84"/>
      <c r="AH16" s="24"/>
    </row>
    <row r="17" spans="1:34" ht="23.25">
      <c r="A17" s="8" t="s">
        <v>28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3"/>
      <c r="O17" s="93"/>
      <c r="P17" s="93"/>
      <c r="Q17" s="93"/>
      <c r="R17" s="93"/>
      <c r="S17" s="94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84"/>
      <c r="AH17" s="24"/>
    </row>
    <row r="18" spans="1:34" ht="23.25">
      <c r="A18" s="9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3"/>
      <c r="O18" s="93"/>
      <c r="P18" s="93"/>
      <c r="Q18" s="93"/>
      <c r="R18" s="93"/>
      <c r="S18" s="94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84"/>
      <c r="AH18" s="24"/>
    </row>
    <row r="19" spans="1:34" ht="23.25">
      <c r="A19" s="9" t="s">
        <v>5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3"/>
      <c r="O19" s="93"/>
      <c r="P19" s="93"/>
      <c r="Q19" s="93"/>
      <c r="R19" s="93"/>
      <c r="S19" s="94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84"/>
      <c r="AH19" s="24"/>
    </row>
    <row r="20" spans="1:34" ht="23.25">
      <c r="A20" s="9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3"/>
      <c r="O20" s="93"/>
      <c r="P20" s="93"/>
      <c r="Q20" s="93"/>
      <c r="R20" s="93"/>
      <c r="S20" s="94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84"/>
      <c r="AH20" s="24"/>
    </row>
    <row r="21" spans="1:34" ht="23.25">
      <c r="A21" s="9" t="s">
        <v>6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84"/>
      <c r="AH21" s="24"/>
    </row>
    <row r="22" spans="1:34" ht="23.25">
      <c r="A22" s="9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3"/>
      <c r="O22" s="93"/>
      <c r="P22" s="93"/>
      <c r="Q22" s="93"/>
      <c r="R22" s="93"/>
      <c r="S22" s="94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84"/>
      <c r="AH22" s="24"/>
    </row>
    <row r="23" spans="1:34" ht="24" thickBot="1">
      <c r="A23" s="9" t="s">
        <v>7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3"/>
      <c r="O23" s="93"/>
      <c r="P23" s="93"/>
      <c r="Q23" s="93"/>
      <c r="R23" s="93"/>
      <c r="S23" s="94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84"/>
      <c r="AH23" s="24"/>
    </row>
    <row r="24" spans="1:34" ht="23.25">
      <c r="A24" s="9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1" t="s">
        <v>30</v>
      </c>
      <c r="AH24" s="15"/>
    </row>
    <row r="25" spans="1:34" ht="24" thickBot="1">
      <c r="A25" s="9"/>
      <c r="B25" s="118">
        <f aca="true" t="shared" si="1" ref="B25:AF25">SUM(B15:B24)</f>
        <v>0</v>
      </c>
      <c r="C25" s="118">
        <f t="shared" si="1"/>
        <v>0</v>
      </c>
      <c r="D25" s="118">
        <f t="shared" si="1"/>
        <v>0</v>
      </c>
      <c r="E25" s="118">
        <f t="shared" si="1"/>
        <v>0</v>
      </c>
      <c r="F25" s="118">
        <f t="shared" si="1"/>
        <v>0</v>
      </c>
      <c r="G25" s="118">
        <f t="shared" si="1"/>
        <v>0</v>
      </c>
      <c r="H25" s="118">
        <f t="shared" si="1"/>
        <v>0</v>
      </c>
      <c r="I25" s="118">
        <f t="shared" si="1"/>
        <v>0</v>
      </c>
      <c r="J25" s="118">
        <f t="shared" si="1"/>
        <v>0</v>
      </c>
      <c r="K25" s="118">
        <f t="shared" si="1"/>
        <v>0</v>
      </c>
      <c r="L25" s="118">
        <f t="shared" si="1"/>
        <v>0</v>
      </c>
      <c r="M25" s="118">
        <f t="shared" si="1"/>
        <v>0</v>
      </c>
      <c r="N25" s="118">
        <f t="shared" si="1"/>
        <v>0</v>
      </c>
      <c r="O25" s="118">
        <f t="shared" si="1"/>
        <v>0</v>
      </c>
      <c r="P25" s="118">
        <f t="shared" si="1"/>
        <v>0</v>
      </c>
      <c r="Q25" s="118">
        <f t="shared" si="1"/>
        <v>0</v>
      </c>
      <c r="R25" s="118">
        <f t="shared" si="1"/>
        <v>0</v>
      </c>
      <c r="S25" s="118">
        <f t="shared" si="1"/>
        <v>0</v>
      </c>
      <c r="T25" s="118">
        <f t="shared" si="1"/>
        <v>0</v>
      </c>
      <c r="U25" s="118">
        <f t="shared" si="1"/>
        <v>0</v>
      </c>
      <c r="V25" s="118">
        <f t="shared" si="1"/>
        <v>0</v>
      </c>
      <c r="W25" s="118">
        <f t="shared" si="1"/>
        <v>0</v>
      </c>
      <c r="X25" s="118">
        <f t="shared" si="1"/>
        <v>0</v>
      </c>
      <c r="Y25" s="118">
        <f t="shared" si="1"/>
        <v>0</v>
      </c>
      <c r="Z25" s="118">
        <f t="shared" si="1"/>
        <v>0</v>
      </c>
      <c r="AA25" s="118">
        <f t="shared" si="1"/>
        <v>0</v>
      </c>
      <c r="AB25" s="118">
        <f t="shared" si="1"/>
        <v>0</v>
      </c>
      <c r="AC25" s="118">
        <f t="shared" si="1"/>
        <v>0</v>
      </c>
      <c r="AD25" s="118">
        <f t="shared" si="1"/>
        <v>0</v>
      </c>
      <c r="AE25" s="118">
        <f t="shared" si="1"/>
        <v>0</v>
      </c>
      <c r="AF25" s="118">
        <f t="shared" si="1"/>
        <v>0</v>
      </c>
      <c r="AG25" s="122">
        <f>SUM(B25:AE25)/31</f>
        <v>0</v>
      </c>
      <c r="AH25" s="24"/>
    </row>
    <row r="26" spans="1:34" ht="23.25">
      <c r="A26" s="21" t="s">
        <v>8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24"/>
    </row>
    <row r="27" spans="1:34" ht="23.25">
      <c r="A27" s="9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24"/>
    </row>
    <row r="28" spans="1:34" ht="23.25">
      <c r="A28" s="9" t="s">
        <v>9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24"/>
    </row>
    <row r="29" spans="1:34" ht="23.25">
      <c r="A29" s="9" t="s">
        <v>10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24"/>
    </row>
    <row r="30" spans="1:34" ht="23.25">
      <c r="A30" s="9" t="s">
        <v>25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24"/>
    </row>
    <row r="31" spans="1:34" ht="23.25">
      <c r="A31" s="9" t="s">
        <v>24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84"/>
      <c r="AH31" s="24"/>
    </row>
    <row r="32" spans="1:34" ht="23.25">
      <c r="A32" s="9" t="s">
        <v>26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84"/>
      <c r="AH32" s="24"/>
    </row>
    <row r="33" spans="1:34" ht="23.25">
      <c r="A33" s="9" t="s">
        <v>27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84"/>
      <c r="AH33" s="24"/>
    </row>
    <row r="34" spans="1:34" ht="23.25">
      <c r="A34" s="9" t="s">
        <v>18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24"/>
    </row>
    <row r="35" spans="1:34" ht="23.25">
      <c r="A35" s="9" t="s">
        <v>5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84"/>
      <c r="AH35" s="15"/>
    </row>
    <row r="36" spans="1:34" ht="23.25">
      <c r="A36" s="9" t="s">
        <v>11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24"/>
    </row>
    <row r="37" spans="1:34" ht="24" thickBot="1">
      <c r="A37" s="9" t="s">
        <v>7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120"/>
      <c r="AH37" s="24"/>
    </row>
    <row r="38" spans="1:34" ht="23.25">
      <c r="A38" s="9"/>
      <c r="B38" s="84"/>
      <c r="C38" s="84"/>
      <c r="D38" s="116"/>
      <c r="E38" s="84"/>
      <c r="F38" s="116"/>
      <c r="G38" s="116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121" t="s">
        <v>30</v>
      </c>
      <c r="AH38" s="24"/>
    </row>
    <row r="39" spans="1:34" ht="24" thickBot="1">
      <c r="A39" s="9"/>
      <c r="B39" s="118">
        <f aca="true" t="shared" si="2" ref="B39:AF39">SUM(B28+B34+B35+B36+B37)</f>
        <v>0</v>
      </c>
      <c r="C39" s="118">
        <f t="shared" si="2"/>
        <v>0</v>
      </c>
      <c r="D39" s="118">
        <f t="shared" si="2"/>
        <v>0</v>
      </c>
      <c r="E39" s="118">
        <f t="shared" si="2"/>
        <v>0</v>
      </c>
      <c r="F39" s="118">
        <f t="shared" si="2"/>
        <v>0</v>
      </c>
      <c r="G39" s="118">
        <f t="shared" si="2"/>
        <v>0</v>
      </c>
      <c r="H39" s="118">
        <f t="shared" si="2"/>
        <v>0</v>
      </c>
      <c r="I39" s="118">
        <f t="shared" si="2"/>
        <v>0</v>
      </c>
      <c r="J39" s="118">
        <f t="shared" si="2"/>
        <v>0</v>
      </c>
      <c r="K39" s="118">
        <f t="shared" si="2"/>
        <v>0</v>
      </c>
      <c r="L39" s="118">
        <f t="shared" si="2"/>
        <v>0</v>
      </c>
      <c r="M39" s="118">
        <f t="shared" si="2"/>
        <v>0</v>
      </c>
      <c r="N39" s="118">
        <f t="shared" si="2"/>
        <v>0</v>
      </c>
      <c r="O39" s="118">
        <f t="shared" si="2"/>
        <v>0</v>
      </c>
      <c r="P39" s="118">
        <f t="shared" si="2"/>
        <v>0</v>
      </c>
      <c r="Q39" s="118">
        <f t="shared" si="2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18">
        <f t="shared" si="2"/>
        <v>0</v>
      </c>
      <c r="V39" s="118">
        <f t="shared" si="2"/>
        <v>0</v>
      </c>
      <c r="W39" s="118">
        <f t="shared" si="2"/>
        <v>0</v>
      </c>
      <c r="X39" s="118">
        <f t="shared" si="2"/>
        <v>0</v>
      </c>
      <c r="Y39" s="118">
        <f t="shared" si="2"/>
        <v>0</v>
      </c>
      <c r="Z39" s="118">
        <f t="shared" si="2"/>
        <v>0</v>
      </c>
      <c r="AA39" s="118">
        <f t="shared" si="2"/>
        <v>0</v>
      </c>
      <c r="AB39" s="118">
        <f t="shared" si="2"/>
        <v>0</v>
      </c>
      <c r="AC39" s="118">
        <f t="shared" si="2"/>
        <v>0</v>
      </c>
      <c r="AD39" s="118">
        <f t="shared" si="2"/>
        <v>0</v>
      </c>
      <c r="AE39" s="118">
        <f t="shared" si="2"/>
        <v>0</v>
      </c>
      <c r="AF39" s="118">
        <f t="shared" si="2"/>
        <v>0</v>
      </c>
      <c r="AG39" s="122">
        <f>SUM(B39:AE39)/31</f>
        <v>0</v>
      </c>
      <c r="AH39" s="24"/>
    </row>
    <row r="40" spans="1:34" ht="23.25">
      <c r="A40" s="10" t="s">
        <v>12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24"/>
    </row>
    <row r="41" spans="1:34" ht="23.25">
      <c r="A41" s="10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24"/>
    </row>
    <row r="42" spans="1:34" ht="23.25">
      <c r="A42" s="9" t="s">
        <v>13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4"/>
      <c r="AH42" s="24"/>
    </row>
    <row r="43" spans="1:34" ht="23.25">
      <c r="A43" s="8" t="s">
        <v>33</v>
      </c>
      <c r="B43" s="85"/>
      <c r="C43" s="85"/>
      <c r="D43" s="85"/>
      <c r="E43" s="85"/>
      <c r="F43" s="85"/>
      <c r="G43" s="85"/>
      <c r="H43" s="85"/>
      <c r="I43" s="90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132"/>
      <c r="X43" s="132"/>
      <c r="Y43" s="132"/>
      <c r="Z43" s="132"/>
      <c r="AA43" s="132"/>
      <c r="AB43" s="132"/>
      <c r="AC43" s="132"/>
      <c r="AD43" s="85"/>
      <c r="AE43" s="85"/>
      <c r="AF43" s="85"/>
      <c r="AG43" s="84">
        <f>SUM(W43:AF43)</f>
        <v>0</v>
      </c>
      <c r="AH43" s="24"/>
    </row>
    <row r="44" spans="1:34" ht="23.25">
      <c r="A44" s="9" t="s">
        <v>4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4"/>
      <c r="AH44" s="24"/>
    </row>
    <row r="45" spans="1:34" ht="23.25">
      <c r="A45" s="9"/>
      <c r="B45" s="85"/>
      <c r="C45" s="85"/>
      <c r="D45" s="85"/>
      <c r="E45" s="85"/>
      <c r="F45" s="85"/>
      <c r="G45" s="85"/>
      <c r="H45" s="85"/>
      <c r="I45" s="106"/>
      <c r="J45" s="85"/>
      <c r="K45" s="84"/>
      <c r="L45" s="85"/>
      <c r="M45" s="85"/>
      <c r="N45" s="85"/>
      <c r="O45" s="85"/>
      <c r="P45" s="85"/>
      <c r="Q45" s="85"/>
      <c r="R45" s="85"/>
      <c r="S45" s="84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4"/>
      <c r="AH45" s="24"/>
    </row>
    <row r="46" spans="1:34" ht="23.25">
      <c r="A46" s="9" t="s">
        <v>14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4"/>
      <c r="AH46" s="24"/>
    </row>
    <row r="47" spans="1:34" ht="23.25">
      <c r="A47" s="9"/>
      <c r="B47" s="85"/>
      <c r="C47" s="85"/>
      <c r="D47" s="85"/>
      <c r="E47" s="85"/>
      <c r="F47" s="85"/>
      <c r="G47" s="85"/>
      <c r="H47" s="85"/>
      <c r="I47" s="106"/>
      <c r="J47" s="85"/>
      <c r="K47" s="84"/>
      <c r="L47" s="85"/>
      <c r="M47" s="85"/>
      <c r="N47" s="85"/>
      <c r="O47" s="85"/>
      <c r="P47" s="85"/>
      <c r="Q47" s="85"/>
      <c r="R47" s="85"/>
      <c r="S47" s="84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4"/>
      <c r="AH47" s="24"/>
    </row>
    <row r="48" spans="1:34" ht="24" thickBot="1">
      <c r="A48" s="9" t="s">
        <v>11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20"/>
      <c r="AH48" s="24"/>
    </row>
    <row r="49" spans="1:34" ht="23.25">
      <c r="A49" s="9"/>
      <c r="B49" s="125"/>
      <c r="C49" s="125"/>
      <c r="D49" s="116"/>
      <c r="E49" s="84"/>
      <c r="F49" s="116"/>
      <c r="G49" s="116"/>
      <c r="H49" s="116"/>
      <c r="I49" s="85"/>
      <c r="J49" s="85"/>
      <c r="K49" s="116"/>
      <c r="L49" s="85"/>
      <c r="M49" s="85"/>
      <c r="N49" s="85"/>
      <c r="O49" s="85"/>
      <c r="P49" s="85"/>
      <c r="Q49" s="85"/>
      <c r="R49" s="85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121" t="s">
        <v>30</v>
      </c>
      <c r="AH49" s="24"/>
    </row>
    <row r="50" spans="1:34" ht="24" thickBot="1">
      <c r="A50" s="9"/>
      <c r="B50" s="118">
        <f aca="true" t="shared" si="3" ref="B50:V50">SUM(B42:B48)</f>
        <v>0</v>
      </c>
      <c r="C50" s="118">
        <f t="shared" si="3"/>
        <v>0</v>
      </c>
      <c r="D50" s="118">
        <f t="shared" si="3"/>
        <v>0</v>
      </c>
      <c r="E50" s="118">
        <f t="shared" si="3"/>
        <v>0</v>
      </c>
      <c r="F50" s="118">
        <f t="shared" si="3"/>
        <v>0</v>
      </c>
      <c r="G50" s="118">
        <f t="shared" si="3"/>
        <v>0</v>
      </c>
      <c r="H50" s="118">
        <f t="shared" si="3"/>
        <v>0</v>
      </c>
      <c r="I50" s="117">
        <f t="shared" si="3"/>
        <v>0</v>
      </c>
      <c r="J50" s="117">
        <f t="shared" si="3"/>
        <v>0</v>
      </c>
      <c r="K50" s="118">
        <f t="shared" si="3"/>
        <v>0</v>
      </c>
      <c r="L50" s="117">
        <f t="shared" si="3"/>
        <v>0</v>
      </c>
      <c r="M50" s="117">
        <f t="shared" si="3"/>
        <v>0</v>
      </c>
      <c r="N50" s="117">
        <f t="shared" si="3"/>
        <v>0</v>
      </c>
      <c r="O50" s="117">
        <f t="shared" si="3"/>
        <v>0</v>
      </c>
      <c r="P50" s="117">
        <f t="shared" si="3"/>
        <v>0</v>
      </c>
      <c r="Q50" s="117">
        <f t="shared" si="3"/>
        <v>0</v>
      </c>
      <c r="R50" s="117">
        <f t="shared" si="3"/>
        <v>0</v>
      </c>
      <c r="S50" s="118">
        <f t="shared" si="3"/>
        <v>0</v>
      </c>
      <c r="T50" s="118">
        <f t="shared" si="3"/>
        <v>0</v>
      </c>
      <c r="U50" s="118">
        <f t="shared" si="3"/>
        <v>0</v>
      </c>
      <c r="V50" s="118">
        <f t="shared" si="3"/>
        <v>0</v>
      </c>
      <c r="W50" s="118">
        <f aca="true" t="shared" si="4" ref="W50:AF50">SUM(W43:W48)</f>
        <v>0</v>
      </c>
      <c r="X50" s="118">
        <f t="shared" si="4"/>
        <v>0</v>
      </c>
      <c r="Y50" s="118">
        <f t="shared" si="4"/>
        <v>0</v>
      </c>
      <c r="Z50" s="118">
        <f t="shared" si="4"/>
        <v>0</v>
      </c>
      <c r="AA50" s="118">
        <f t="shared" si="4"/>
        <v>0</v>
      </c>
      <c r="AB50" s="118">
        <f t="shared" si="4"/>
        <v>0</v>
      </c>
      <c r="AC50" s="118">
        <f t="shared" si="4"/>
        <v>0</v>
      </c>
      <c r="AD50" s="118">
        <f t="shared" si="4"/>
        <v>0</v>
      </c>
      <c r="AE50" s="118">
        <f t="shared" si="4"/>
        <v>0</v>
      </c>
      <c r="AF50" s="118">
        <f t="shared" si="4"/>
        <v>0</v>
      </c>
      <c r="AG50" s="122">
        <f>SUM(B50:AE50)/31</f>
        <v>0</v>
      </c>
      <c r="AH50" s="24"/>
    </row>
    <row r="51" spans="1:34" ht="24" thickBot="1">
      <c r="A51" s="10" t="s">
        <v>15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15"/>
    </row>
    <row r="52" spans="1:34" ht="23.25">
      <c r="A52" s="9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121" t="s">
        <v>30</v>
      </c>
      <c r="AH52" s="15"/>
    </row>
    <row r="53" spans="1:34" ht="24" thickBot="1">
      <c r="A53" s="9" t="s">
        <v>4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122">
        <f>SUM(B53:AE53)/31</f>
        <v>0</v>
      </c>
      <c r="AH53" s="24"/>
    </row>
    <row r="54" spans="1:34" ht="23.25">
      <c r="A54" s="9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24"/>
    </row>
    <row r="55" spans="1:34" ht="23.25">
      <c r="A55" s="9" t="s">
        <v>16</v>
      </c>
      <c r="B55" s="84">
        <f aca="true" t="shared" si="5" ref="B55:AF55">SUM(B12+B25+B39+B50+B53)</f>
        <v>0</v>
      </c>
      <c r="C55" s="84">
        <f t="shared" si="5"/>
        <v>0</v>
      </c>
      <c r="D55" s="84">
        <f t="shared" si="5"/>
        <v>0</v>
      </c>
      <c r="E55" s="84">
        <f t="shared" si="5"/>
        <v>0</v>
      </c>
      <c r="F55" s="84">
        <f t="shared" si="5"/>
        <v>0</v>
      </c>
      <c r="G55" s="84">
        <f t="shared" si="5"/>
        <v>0</v>
      </c>
      <c r="H55" s="84">
        <f t="shared" si="5"/>
        <v>0</v>
      </c>
      <c r="I55" s="84">
        <f t="shared" si="5"/>
        <v>0</v>
      </c>
      <c r="J55" s="84">
        <f t="shared" si="5"/>
        <v>0</v>
      </c>
      <c r="K55" s="84">
        <f t="shared" si="5"/>
        <v>0</v>
      </c>
      <c r="L55" s="84">
        <f t="shared" si="5"/>
        <v>0</v>
      </c>
      <c r="M55" s="84">
        <f t="shared" si="5"/>
        <v>0</v>
      </c>
      <c r="N55" s="84">
        <f t="shared" si="5"/>
        <v>0</v>
      </c>
      <c r="O55" s="84">
        <f t="shared" si="5"/>
        <v>0</v>
      </c>
      <c r="P55" s="84">
        <f t="shared" si="5"/>
        <v>0</v>
      </c>
      <c r="Q55" s="84">
        <f t="shared" si="5"/>
        <v>0</v>
      </c>
      <c r="R55" s="84">
        <f t="shared" si="5"/>
        <v>0</v>
      </c>
      <c r="S55" s="84">
        <f t="shared" si="5"/>
        <v>0</v>
      </c>
      <c r="T55" s="84">
        <f t="shared" si="5"/>
        <v>0</v>
      </c>
      <c r="U55" s="84">
        <f t="shared" si="5"/>
        <v>0</v>
      </c>
      <c r="V55" s="84">
        <f t="shared" si="5"/>
        <v>0</v>
      </c>
      <c r="W55" s="84">
        <f t="shared" si="5"/>
        <v>0</v>
      </c>
      <c r="X55" s="84">
        <f t="shared" si="5"/>
        <v>0</v>
      </c>
      <c r="Y55" s="84">
        <f t="shared" si="5"/>
        <v>0</v>
      </c>
      <c r="Z55" s="84">
        <f t="shared" si="5"/>
        <v>0</v>
      </c>
      <c r="AA55" s="84">
        <f t="shared" si="5"/>
        <v>0</v>
      </c>
      <c r="AB55" s="84">
        <f t="shared" si="5"/>
        <v>0</v>
      </c>
      <c r="AC55" s="84">
        <f t="shared" si="5"/>
        <v>0</v>
      </c>
      <c r="AD55" s="84">
        <f t="shared" si="5"/>
        <v>0</v>
      </c>
      <c r="AE55" s="84">
        <f t="shared" si="5"/>
        <v>0</v>
      </c>
      <c r="AF55" s="84">
        <f t="shared" si="5"/>
        <v>0</v>
      </c>
      <c r="AG55" s="84"/>
      <c r="AH55" s="24"/>
    </row>
    <row r="56" spans="1:34" ht="23.25">
      <c r="A56" s="9"/>
      <c r="B56" s="103"/>
      <c r="C56" s="119"/>
      <c r="D56" s="103"/>
      <c r="E56" s="84"/>
      <c r="F56" s="103"/>
      <c r="G56" s="103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24"/>
    </row>
    <row r="57" spans="1:34" ht="24" thickBot="1">
      <c r="A57" s="9" t="s">
        <v>17</v>
      </c>
      <c r="B57" s="87">
        <f aca="true" t="shared" si="6" ref="B57:AF57">-SUM(B21+B23+B36+B37+B46+B48)</f>
        <v>0</v>
      </c>
      <c r="C57" s="87">
        <f t="shared" si="6"/>
        <v>0</v>
      </c>
      <c r="D57" s="87">
        <f t="shared" si="6"/>
        <v>0</v>
      </c>
      <c r="E57" s="87">
        <f t="shared" si="6"/>
        <v>0</v>
      </c>
      <c r="F57" s="87">
        <f t="shared" si="6"/>
        <v>0</v>
      </c>
      <c r="G57" s="87">
        <f t="shared" si="6"/>
        <v>0</v>
      </c>
      <c r="H57" s="87">
        <f t="shared" si="6"/>
        <v>0</v>
      </c>
      <c r="I57" s="87">
        <f t="shared" si="6"/>
        <v>0</v>
      </c>
      <c r="J57" s="87">
        <f t="shared" si="6"/>
        <v>0</v>
      </c>
      <c r="K57" s="87">
        <f t="shared" si="6"/>
        <v>0</v>
      </c>
      <c r="L57" s="87">
        <f t="shared" si="6"/>
        <v>0</v>
      </c>
      <c r="M57" s="87">
        <f t="shared" si="6"/>
        <v>0</v>
      </c>
      <c r="N57" s="87">
        <f t="shared" si="6"/>
        <v>0</v>
      </c>
      <c r="O57" s="87">
        <f t="shared" si="6"/>
        <v>0</v>
      </c>
      <c r="P57" s="87">
        <f t="shared" si="6"/>
        <v>0</v>
      </c>
      <c r="Q57" s="87">
        <f t="shared" si="6"/>
        <v>0</v>
      </c>
      <c r="R57" s="87">
        <f t="shared" si="6"/>
        <v>0</v>
      </c>
      <c r="S57" s="87">
        <f t="shared" si="6"/>
        <v>0</v>
      </c>
      <c r="T57" s="87">
        <f t="shared" si="6"/>
        <v>0</v>
      </c>
      <c r="U57" s="87">
        <f t="shared" si="6"/>
        <v>0</v>
      </c>
      <c r="V57" s="87">
        <f t="shared" si="6"/>
        <v>0</v>
      </c>
      <c r="W57" s="87">
        <f t="shared" si="6"/>
        <v>0</v>
      </c>
      <c r="X57" s="87">
        <f t="shared" si="6"/>
        <v>0</v>
      </c>
      <c r="Y57" s="87">
        <f t="shared" si="6"/>
        <v>0</v>
      </c>
      <c r="Z57" s="87">
        <f t="shared" si="6"/>
        <v>0</v>
      </c>
      <c r="AA57" s="87">
        <f t="shared" si="6"/>
        <v>0</v>
      </c>
      <c r="AB57" s="87">
        <f t="shared" si="6"/>
        <v>0</v>
      </c>
      <c r="AC57" s="87">
        <f t="shared" si="6"/>
        <v>0</v>
      </c>
      <c r="AD57" s="87">
        <f t="shared" si="6"/>
        <v>0</v>
      </c>
      <c r="AE57" s="87">
        <f t="shared" si="6"/>
        <v>0</v>
      </c>
      <c r="AF57" s="87">
        <f t="shared" si="6"/>
        <v>0</v>
      </c>
      <c r="AG57" s="120"/>
      <c r="AH57" s="24"/>
    </row>
    <row r="58" spans="1:34" ht="23.25">
      <c r="A58" s="9"/>
      <c r="B58" s="103"/>
      <c r="C58" s="103"/>
      <c r="D58" s="126"/>
      <c r="E58" s="84"/>
      <c r="F58" s="103"/>
      <c r="G58" s="103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121" t="s">
        <v>30</v>
      </c>
      <c r="AH58" s="24"/>
    </row>
    <row r="59" spans="1:34" ht="24" thickBot="1">
      <c r="A59" s="10" t="s">
        <v>22</v>
      </c>
      <c r="B59" s="118">
        <f aca="true" t="shared" si="7" ref="B59:AF59">SUM(B55:B57)</f>
        <v>0</v>
      </c>
      <c r="C59" s="118">
        <f t="shared" si="7"/>
        <v>0</v>
      </c>
      <c r="D59" s="118">
        <f t="shared" si="7"/>
        <v>0</v>
      </c>
      <c r="E59" s="118">
        <f t="shared" si="7"/>
        <v>0</v>
      </c>
      <c r="F59" s="118">
        <f t="shared" si="7"/>
        <v>0</v>
      </c>
      <c r="G59" s="118">
        <f t="shared" si="7"/>
        <v>0</v>
      </c>
      <c r="H59" s="118">
        <f t="shared" si="7"/>
        <v>0</v>
      </c>
      <c r="I59" s="118">
        <f t="shared" si="7"/>
        <v>0</v>
      </c>
      <c r="J59" s="118">
        <f t="shared" si="7"/>
        <v>0</v>
      </c>
      <c r="K59" s="118">
        <f t="shared" si="7"/>
        <v>0</v>
      </c>
      <c r="L59" s="118">
        <f t="shared" si="7"/>
        <v>0</v>
      </c>
      <c r="M59" s="118">
        <f t="shared" si="7"/>
        <v>0</v>
      </c>
      <c r="N59" s="118">
        <f t="shared" si="7"/>
        <v>0</v>
      </c>
      <c r="O59" s="118">
        <f t="shared" si="7"/>
        <v>0</v>
      </c>
      <c r="P59" s="118">
        <f t="shared" si="7"/>
        <v>0</v>
      </c>
      <c r="Q59" s="118">
        <f t="shared" si="7"/>
        <v>0</v>
      </c>
      <c r="R59" s="118">
        <f t="shared" si="7"/>
        <v>0</v>
      </c>
      <c r="S59" s="118">
        <f t="shared" si="7"/>
        <v>0</v>
      </c>
      <c r="T59" s="118">
        <f t="shared" si="7"/>
        <v>0</v>
      </c>
      <c r="U59" s="118">
        <f t="shared" si="7"/>
        <v>0</v>
      </c>
      <c r="V59" s="118">
        <f t="shared" si="7"/>
        <v>0</v>
      </c>
      <c r="W59" s="118">
        <f t="shared" si="7"/>
        <v>0</v>
      </c>
      <c r="X59" s="118">
        <f t="shared" si="7"/>
        <v>0</v>
      </c>
      <c r="Y59" s="118">
        <f t="shared" si="7"/>
        <v>0</v>
      </c>
      <c r="Z59" s="118">
        <f t="shared" si="7"/>
        <v>0</v>
      </c>
      <c r="AA59" s="118">
        <f t="shared" si="7"/>
        <v>0</v>
      </c>
      <c r="AB59" s="118">
        <f t="shared" si="7"/>
        <v>0</v>
      </c>
      <c r="AC59" s="118">
        <f t="shared" si="7"/>
        <v>0</v>
      </c>
      <c r="AD59" s="118">
        <f t="shared" si="7"/>
        <v>0</v>
      </c>
      <c r="AE59" s="118">
        <f t="shared" si="7"/>
        <v>0</v>
      </c>
      <c r="AF59" s="118">
        <f t="shared" si="7"/>
        <v>0</v>
      </c>
      <c r="AG59" s="122">
        <f>SUM(B59:AF59)/31</f>
        <v>0</v>
      </c>
      <c r="AH59" s="24"/>
    </row>
    <row r="60" spans="1:34" ht="20.25">
      <c r="A60" s="10"/>
      <c r="B60" s="13"/>
      <c r="C60" s="23"/>
      <c r="D60" s="23"/>
      <c r="E60" s="23"/>
      <c r="F60" s="23"/>
      <c r="G60" s="23"/>
      <c r="H60" s="23"/>
      <c r="I60" s="13"/>
      <c r="J60" s="13"/>
      <c r="K60" s="13"/>
      <c r="L60" s="13"/>
      <c r="M60" s="13"/>
      <c r="N60" s="13"/>
      <c r="O60" s="13"/>
      <c r="P60" s="13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</row>
    <row r="61" spans="1:34" ht="20.25">
      <c r="A61" s="1" t="s">
        <v>20</v>
      </c>
      <c r="B61" s="15"/>
      <c r="C61" s="15"/>
      <c r="D61" s="15"/>
      <c r="E61" s="15"/>
      <c r="F61" s="15"/>
      <c r="G61" s="15"/>
      <c r="H61" s="15"/>
      <c r="I61" s="22"/>
      <c r="J61" s="22"/>
      <c r="K61" s="22"/>
      <c r="L61" s="22"/>
      <c r="M61" s="22"/>
      <c r="N61" s="22"/>
      <c r="O61" s="22"/>
      <c r="P61" s="22"/>
      <c r="Q61" s="23"/>
      <c r="R61" s="23"/>
      <c r="S61" s="15"/>
      <c r="T61" s="15"/>
      <c r="U61" s="15"/>
      <c r="V61" s="15"/>
      <c r="W61" s="15"/>
      <c r="X61" s="15"/>
      <c r="Y61" s="15"/>
      <c r="Z61" s="22"/>
      <c r="AA61" s="22"/>
      <c r="AB61" s="22"/>
      <c r="AC61" s="22"/>
      <c r="AD61" s="22"/>
      <c r="AE61" s="22"/>
      <c r="AF61" s="22"/>
      <c r="AG61" s="22"/>
      <c r="AH61" s="24"/>
    </row>
    <row r="62" spans="2:34" ht="20.25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spans="1:34" ht="20.25">
      <c r="A63" s="9"/>
      <c r="B63" s="9"/>
      <c r="C63" s="9"/>
      <c r="D63" s="9"/>
      <c r="E63" s="9"/>
      <c r="F63" s="9"/>
      <c r="G63" s="9"/>
      <c r="H63" s="9"/>
      <c r="I63" s="14"/>
      <c r="J63" s="14"/>
      <c r="K63" s="14"/>
      <c r="L63" s="14"/>
      <c r="M63" s="14"/>
      <c r="N63" s="14"/>
      <c r="O63" s="14"/>
      <c r="P63" s="14"/>
      <c r="Q63" s="8"/>
      <c r="R63" s="8"/>
      <c r="S63" s="9"/>
      <c r="T63" s="9"/>
      <c r="U63" s="9"/>
      <c r="V63" s="9"/>
      <c r="W63" s="9"/>
      <c r="X63" s="9"/>
      <c r="Y63" s="9"/>
      <c r="Z63" s="14"/>
      <c r="AA63" s="14"/>
      <c r="AB63" s="14"/>
      <c r="AC63" s="14"/>
      <c r="AD63" s="14"/>
      <c r="AE63" s="14"/>
      <c r="AF63" s="14"/>
      <c r="AG63" s="14"/>
      <c r="AH63" s="10"/>
    </row>
    <row r="64" spans="1:16" ht="20.25">
      <c r="A64" s="9"/>
      <c r="B64" s="9"/>
      <c r="C64" s="9"/>
      <c r="D64" s="9"/>
      <c r="E64" s="9"/>
      <c r="F64" s="9"/>
      <c r="G64" s="9"/>
      <c r="H64" s="9"/>
      <c r="I64" s="14"/>
      <c r="J64" s="14"/>
      <c r="K64" s="14"/>
      <c r="L64" s="14"/>
      <c r="M64" s="14"/>
      <c r="N64" s="14"/>
      <c r="O64" s="14"/>
      <c r="P64" s="14"/>
    </row>
    <row r="73" ht="20.25">
      <c r="AH73" s="10"/>
    </row>
    <row r="74" ht="20.25">
      <c r="AH74" s="10"/>
    </row>
  </sheetData>
  <sheetProtection/>
  <printOptions/>
  <pageMargins left="0.46" right="0.53" top="0.66" bottom="1" header="0.5" footer="0.5"/>
  <pageSetup horizontalDpi="600" verticalDpi="600" orientation="landscape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3"/>
  <sheetViews>
    <sheetView zoomScale="50" zoomScaleNormal="5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L53" sqref="B53:L53"/>
    </sheetView>
  </sheetViews>
  <sheetFormatPr defaultColWidth="8.88671875" defaultRowHeight="15"/>
  <cols>
    <col min="1" max="1" width="29.99609375" style="0" customWidth="1"/>
    <col min="2" max="32" width="9.77734375" style="0" customWidth="1"/>
    <col min="33" max="33" width="10.77734375" style="0" customWidth="1"/>
  </cols>
  <sheetData>
    <row r="1" spans="1:34" ht="27.75" customHeight="1">
      <c r="A1" s="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7.75" customHeight="1">
      <c r="A2" s="2">
        <v>39852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27.75" customHeight="1">
      <c r="A3" s="4" t="s">
        <v>21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4"/>
      <c r="AA3" s="65"/>
      <c r="AB3" s="64"/>
      <c r="AC3" s="64"/>
      <c r="AD3" s="64"/>
      <c r="AE3" s="64"/>
      <c r="AF3" s="64"/>
      <c r="AG3" s="64"/>
      <c r="AH3" s="3"/>
    </row>
    <row r="4" spans="1:34" ht="27.75" customHeight="1">
      <c r="A4" s="7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8"/>
    </row>
    <row r="5" spans="1:34" ht="27.75" customHeight="1">
      <c r="A5" s="9"/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N5" s="44">
        <v>13</v>
      </c>
      <c r="O5" s="44">
        <v>14</v>
      </c>
      <c r="P5" s="44">
        <v>15</v>
      </c>
      <c r="Q5" s="45">
        <v>16</v>
      </c>
      <c r="R5" s="45">
        <v>17</v>
      </c>
      <c r="S5" s="46">
        <v>18</v>
      </c>
      <c r="T5" s="46">
        <v>19</v>
      </c>
      <c r="U5" s="46">
        <v>20</v>
      </c>
      <c r="V5" s="46">
        <v>21</v>
      </c>
      <c r="W5" s="46">
        <v>22</v>
      </c>
      <c r="X5" s="46">
        <v>23</v>
      </c>
      <c r="Y5" s="46">
        <v>24</v>
      </c>
      <c r="Z5" s="45">
        <v>25</v>
      </c>
      <c r="AA5" s="45">
        <v>26</v>
      </c>
      <c r="AB5" s="45">
        <v>27</v>
      </c>
      <c r="AC5" s="45">
        <v>28</v>
      </c>
      <c r="AD5" s="45">
        <v>29</v>
      </c>
      <c r="AE5" s="45">
        <v>30</v>
      </c>
      <c r="AF5" s="45"/>
      <c r="AG5" s="45"/>
      <c r="AH5" s="3"/>
    </row>
    <row r="6" spans="1:34" ht="27.75" customHeight="1">
      <c r="A6" s="10" t="s">
        <v>0</v>
      </c>
      <c r="B6" s="47"/>
      <c r="C6" s="47"/>
      <c r="D6" s="47"/>
      <c r="E6" s="47"/>
      <c r="F6" s="47"/>
      <c r="G6" s="47"/>
      <c r="H6" s="47"/>
      <c r="I6" s="48"/>
      <c r="J6" s="48"/>
      <c r="K6" s="48"/>
      <c r="L6" s="48"/>
      <c r="M6" s="48"/>
      <c r="N6" s="48"/>
      <c r="O6" s="48"/>
      <c r="P6" s="48"/>
      <c r="Q6" s="49"/>
      <c r="R6" s="49"/>
      <c r="S6" s="43"/>
      <c r="T6" s="43"/>
      <c r="U6" s="43"/>
      <c r="V6" s="43"/>
      <c r="W6" s="43"/>
      <c r="X6" s="43"/>
      <c r="Y6" s="43"/>
      <c r="Z6" s="49"/>
      <c r="AA6" s="49"/>
      <c r="AB6" s="49"/>
      <c r="AC6" s="49"/>
      <c r="AD6" s="49"/>
      <c r="AE6" s="49"/>
      <c r="AF6" s="49"/>
      <c r="AG6" s="49"/>
      <c r="AH6" s="4"/>
    </row>
    <row r="7" spans="1:34" ht="27.75" customHeight="1">
      <c r="A7" s="9"/>
      <c r="B7" s="43"/>
      <c r="C7" s="43"/>
      <c r="D7" s="43"/>
      <c r="E7" s="43"/>
      <c r="F7" s="43"/>
      <c r="G7" s="43"/>
      <c r="H7" s="43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6"/>
    </row>
    <row r="8" spans="1:34" ht="27.75" customHeight="1">
      <c r="A8" s="9" t="s">
        <v>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78"/>
      <c r="AA8" s="78"/>
      <c r="AB8" s="78"/>
      <c r="AC8" s="78"/>
      <c r="AD8" s="78"/>
      <c r="AE8" s="78"/>
      <c r="AF8" s="50"/>
      <c r="AG8" s="50"/>
      <c r="AH8" s="7"/>
    </row>
    <row r="9" spans="1:34" ht="27.75" customHeight="1">
      <c r="A9" s="9"/>
      <c r="B9" s="67"/>
      <c r="C9" s="67"/>
      <c r="D9" s="67"/>
      <c r="E9" s="67"/>
      <c r="F9" s="67"/>
      <c r="G9" s="67"/>
      <c r="H9" s="67"/>
      <c r="I9" s="67"/>
      <c r="J9" s="67"/>
      <c r="K9" s="50"/>
      <c r="L9" s="67"/>
      <c r="M9" s="67"/>
      <c r="N9" s="67"/>
      <c r="O9" s="67"/>
      <c r="P9" s="67"/>
      <c r="Q9" s="67"/>
      <c r="R9" s="67"/>
      <c r="S9" s="50"/>
      <c r="T9" s="67"/>
      <c r="U9" s="67"/>
      <c r="V9" s="67"/>
      <c r="W9" s="67"/>
      <c r="X9" s="67"/>
      <c r="Y9" s="67"/>
      <c r="Z9" s="78"/>
      <c r="AA9" s="78"/>
      <c r="AB9" s="78"/>
      <c r="AC9" s="78"/>
      <c r="AD9" s="78"/>
      <c r="AE9" s="78"/>
      <c r="AF9" s="50"/>
      <c r="AG9" s="50"/>
      <c r="AH9" s="16"/>
    </row>
    <row r="10" spans="1:34" ht="27.75" customHeight="1">
      <c r="A10" s="9" t="s">
        <v>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78"/>
      <c r="AA10" s="78"/>
      <c r="AB10" s="78"/>
      <c r="AC10" s="78"/>
      <c r="AD10" s="78"/>
      <c r="AE10" s="78"/>
      <c r="AF10" s="68"/>
      <c r="AG10" s="68"/>
      <c r="AH10" s="16"/>
    </row>
    <row r="11" spans="1:34" ht="27.75" customHeight="1">
      <c r="A11" s="9"/>
      <c r="B11" s="68"/>
      <c r="C11" s="68"/>
      <c r="D11" s="68"/>
      <c r="E11" s="50"/>
      <c r="F11" s="50"/>
      <c r="G11" s="50"/>
      <c r="H11" s="50"/>
      <c r="I11" s="50"/>
      <c r="J11" s="68"/>
      <c r="K11" s="68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68"/>
      <c r="AG11" s="68" t="s">
        <v>30</v>
      </c>
      <c r="AH11" s="10"/>
    </row>
    <row r="12" spans="1:34" ht="27.75" customHeight="1" thickBot="1">
      <c r="A12" s="9"/>
      <c r="B12" s="69">
        <f aca="true" t="shared" si="0" ref="B12:AE12">SUM(B8:B10)</f>
        <v>0</v>
      </c>
      <c r="C12" s="69">
        <f t="shared" si="0"/>
        <v>0</v>
      </c>
      <c r="D12" s="69">
        <f t="shared" si="0"/>
        <v>0</v>
      </c>
      <c r="E12" s="69">
        <f t="shared" si="0"/>
        <v>0</v>
      </c>
      <c r="F12" s="69">
        <f t="shared" si="0"/>
        <v>0</v>
      </c>
      <c r="G12" s="69">
        <f t="shared" si="0"/>
        <v>0</v>
      </c>
      <c r="H12" s="69">
        <f t="shared" si="0"/>
        <v>0</v>
      </c>
      <c r="I12" s="69">
        <f t="shared" si="0"/>
        <v>0</v>
      </c>
      <c r="J12" s="69">
        <f t="shared" si="0"/>
        <v>0</v>
      </c>
      <c r="K12" s="69">
        <f t="shared" si="0"/>
        <v>0</v>
      </c>
      <c r="L12" s="69">
        <f t="shared" si="0"/>
        <v>0</v>
      </c>
      <c r="M12" s="69">
        <f t="shared" si="0"/>
        <v>0</v>
      </c>
      <c r="N12" s="69">
        <f t="shared" si="0"/>
        <v>0</v>
      </c>
      <c r="O12" s="69">
        <f t="shared" si="0"/>
        <v>0</v>
      </c>
      <c r="P12" s="69">
        <f t="shared" si="0"/>
        <v>0</v>
      </c>
      <c r="Q12" s="69">
        <f t="shared" si="0"/>
        <v>0</v>
      </c>
      <c r="R12" s="69">
        <f t="shared" si="0"/>
        <v>0</v>
      </c>
      <c r="S12" s="69">
        <f t="shared" si="0"/>
        <v>0</v>
      </c>
      <c r="T12" s="69">
        <f t="shared" si="0"/>
        <v>0</v>
      </c>
      <c r="U12" s="69">
        <f t="shared" si="0"/>
        <v>0</v>
      </c>
      <c r="V12" s="69">
        <f t="shared" si="0"/>
        <v>0</v>
      </c>
      <c r="W12" s="69">
        <f t="shared" si="0"/>
        <v>0</v>
      </c>
      <c r="X12" s="69">
        <f t="shared" si="0"/>
        <v>0</v>
      </c>
      <c r="Y12" s="69">
        <f t="shared" si="0"/>
        <v>0</v>
      </c>
      <c r="Z12" s="69">
        <f t="shared" si="0"/>
        <v>0</v>
      </c>
      <c r="AA12" s="69">
        <f t="shared" si="0"/>
        <v>0</v>
      </c>
      <c r="AB12" s="69">
        <f t="shared" si="0"/>
        <v>0</v>
      </c>
      <c r="AC12" s="69">
        <f t="shared" si="0"/>
        <v>0</v>
      </c>
      <c r="AD12" s="69">
        <f t="shared" si="0"/>
        <v>0</v>
      </c>
      <c r="AE12" s="69">
        <f t="shared" si="0"/>
        <v>0</v>
      </c>
      <c r="AF12" s="69"/>
      <c r="AG12" s="69">
        <f>SUM(B12:AF12)/30</f>
        <v>0</v>
      </c>
      <c r="AH12" s="16"/>
    </row>
    <row r="13" spans="1:34" ht="27.75" customHeight="1">
      <c r="A13" s="10" t="s">
        <v>3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68"/>
      <c r="AH13" s="16"/>
    </row>
    <row r="14" spans="1:34" ht="27.75" customHeight="1">
      <c r="A14" s="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7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68"/>
      <c r="AH14" s="16"/>
    </row>
    <row r="15" spans="1:34" ht="27.75" customHeight="1">
      <c r="A15" s="9" t="s">
        <v>19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9"/>
      <c r="AA15" s="89"/>
      <c r="AB15" s="89"/>
      <c r="AC15" s="89"/>
      <c r="AD15" s="89"/>
      <c r="AE15" s="67"/>
      <c r="AF15" s="50"/>
      <c r="AG15" s="68"/>
      <c r="AH15" s="16"/>
    </row>
    <row r="16" spans="1:34" ht="27.75" customHeight="1">
      <c r="A16" s="9"/>
      <c r="B16" s="17"/>
      <c r="C16" s="17"/>
      <c r="D16" s="17"/>
      <c r="E16" s="17"/>
      <c r="F16" s="17"/>
      <c r="G16" s="17"/>
      <c r="H16" s="17"/>
      <c r="I16" s="17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9"/>
      <c r="AA16" s="89"/>
      <c r="AB16" s="89"/>
      <c r="AC16" s="89"/>
      <c r="AD16" s="89"/>
      <c r="AE16" s="67"/>
      <c r="AF16" s="50"/>
      <c r="AG16" s="68"/>
      <c r="AH16" s="16"/>
    </row>
    <row r="17" spans="1:34" ht="27.75" customHeight="1">
      <c r="A17" s="8" t="s">
        <v>28</v>
      </c>
      <c r="B17" s="17"/>
      <c r="C17" s="17"/>
      <c r="D17" s="17"/>
      <c r="E17" s="17"/>
      <c r="F17" s="17"/>
      <c r="G17" s="17"/>
      <c r="H17" s="17"/>
      <c r="I17" s="17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9"/>
      <c r="AA17" s="89"/>
      <c r="AB17" s="89"/>
      <c r="AC17" s="89"/>
      <c r="AD17" s="89"/>
      <c r="AE17" s="67"/>
      <c r="AF17" s="50"/>
      <c r="AG17" s="68"/>
      <c r="AH17" s="16"/>
    </row>
    <row r="18" spans="1:34" ht="27.75" customHeight="1">
      <c r="A18" s="9"/>
      <c r="B18" s="17"/>
      <c r="C18" s="17"/>
      <c r="D18" s="17"/>
      <c r="E18" s="17"/>
      <c r="F18" s="17"/>
      <c r="G18" s="17"/>
      <c r="H18" s="17"/>
      <c r="I18" s="17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9"/>
      <c r="AA18" s="89"/>
      <c r="AB18" s="89"/>
      <c r="AC18" s="89"/>
      <c r="AD18" s="89"/>
      <c r="AE18" s="67"/>
      <c r="AF18" s="50"/>
      <c r="AG18" s="68"/>
      <c r="AH18" s="16"/>
    </row>
    <row r="19" spans="1:34" ht="27.75" customHeight="1">
      <c r="A19" s="9" t="s">
        <v>5</v>
      </c>
      <c r="B19" s="17"/>
      <c r="C19" s="17"/>
      <c r="D19" s="17"/>
      <c r="E19" s="17"/>
      <c r="F19" s="17"/>
      <c r="G19" s="17"/>
      <c r="H19" s="17"/>
      <c r="I19" s="17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9"/>
      <c r="AA19" s="89"/>
      <c r="AB19" s="89"/>
      <c r="AC19" s="89"/>
      <c r="AD19" s="89"/>
      <c r="AE19" s="67"/>
      <c r="AF19" s="50"/>
      <c r="AG19" s="68"/>
      <c r="AH19" s="16"/>
    </row>
    <row r="20" spans="1:34" ht="27.75" customHeight="1">
      <c r="A20" s="9"/>
      <c r="B20" s="17"/>
      <c r="C20" s="17"/>
      <c r="D20" s="17"/>
      <c r="E20" s="17"/>
      <c r="F20" s="17"/>
      <c r="G20" s="17"/>
      <c r="H20" s="17"/>
      <c r="I20" s="17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9"/>
      <c r="AA20" s="89"/>
      <c r="AB20" s="89"/>
      <c r="AC20" s="89"/>
      <c r="AD20" s="89"/>
      <c r="AE20" s="67"/>
      <c r="AF20" s="50"/>
      <c r="AG20" s="68"/>
      <c r="AH20" s="16"/>
    </row>
    <row r="21" spans="1:34" ht="27.75" customHeight="1">
      <c r="A21" s="9" t="s">
        <v>6</v>
      </c>
      <c r="B21" s="17"/>
      <c r="C21" s="17"/>
      <c r="D21" s="17"/>
      <c r="E21" s="17"/>
      <c r="F21" s="17"/>
      <c r="G21" s="17"/>
      <c r="H21" s="17"/>
      <c r="I21" s="17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9"/>
      <c r="AA21" s="89"/>
      <c r="AB21" s="89"/>
      <c r="AC21" s="89"/>
      <c r="AD21" s="89"/>
      <c r="AE21" s="67"/>
      <c r="AF21" s="50"/>
      <c r="AG21" s="68"/>
      <c r="AH21" s="16"/>
    </row>
    <row r="22" spans="1:34" ht="27.75" customHeight="1">
      <c r="A22" s="9"/>
      <c r="B22" s="17"/>
      <c r="C22" s="17"/>
      <c r="D22" s="17"/>
      <c r="E22" s="17"/>
      <c r="F22" s="17"/>
      <c r="G22" s="17"/>
      <c r="H22" s="17"/>
      <c r="I22" s="17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9"/>
      <c r="AA22" s="89"/>
      <c r="AB22" s="89"/>
      <c r="AC22" s="89"/>
      <c r="AD22" s="89"/>
      <c r="AE22" s="67"/>
      <c r="AF22" s="50"/>
      <c r="AG22" s="68"/>
      <c r="AH22" s="16"/>
    </row>
    <row r="23" spans="1:34" ht="27.75" customHeight="1">
      <c r="A23" s="9" t="s">
        <v>7</v>
      </c>
      <c r="B23" s="17"/>
      <c r="C23" s="17"/>
      <c r="D23" s="17"/>
      <c r="E23" s="17"/>
      <c r="F23" s="17"/>
      <c r="G23" s="17"/>
      <c r="H23" s="17"/>
      <c r="I23" s="17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9"/>
      <c r="AA23" s="89"/>
      <c r="AB23" s="89"/>
      <c r="AC23" s="89"/>
      <c r="AD23" s="89"/>
      <c r="AE23" s="67"/>
      <c r="AF23" s="53"/>
      <c r="AG23" s="68"/>
      <c r="AH23" s="16"/>
    </row>
    <row r="24" spans="1:34" ht="27.75" customHeight="1">
      <c r="A24" s="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68"/>
      <c r="AF24" s="68"/>
      <c r="AG24" s="68" t="s">
        <v>30</v>
      </c>
      <c r="AH24" s="10"/>
    </row>
    <row r="25" spans="1:34" ht="27.75" customHeight="1" thickBot="1">
      <c r="A25" s="9"/>
      <c r="B25" s="71">
        <f aca="true" t="shared" si="1" ref="B25:AE25">SUM(B15:B24)</f>
        <v>0</v>
      </c>
      <c r="C25" s="71">
        <f t="shared" si="1"/>
        <v>0</v>
      </c>
      <c r="D25" s="71">
        <f t="shared" si="1"/>
        <v>0</v>
      </c>
      <c r="E25" s="71">
        <f t="shared" si="1"/>
        <v>0</v>
      </c>
      <c r="F25" s="71">
        <f t="shared" si="1"/>
        <v>0</v>
      </c>
      <c r="G25" s="71">
        <f t="shared" si="1"/>
        <v>0</v>
      </c>
      <c r="H25" s="71">
        <f t="shared" si="1"/>
        <v>0</v>
      </c>
      <c r="I25" s="71">
        <f t="shared" si="1"/>
        <v>0</v>
      </c>
      <c r="J25" s="71">
        <f t="shared" si="1"/>
        <v>0</v>
      </c>
      <c r="K25" s="71">
        <f t="shared" si="1"/>
        <v>0</v>
      </c>
      <c r="L25" s="71">
        <f t="shared" si="1"/>
        <v>0</v>
      </c>
      <c r="M25" s="71">
        <f t="shared" si="1"/>
        <v>0</v>
      </c>
      <c r="N25" s="71">
        <f t="shared" si="1"/>
        <v>0</v>
      </c>
      <c r="O25" s="71">
        <f t="shared" si="1"/>
        <v>0</v>
      </c>
      <c r="P25" s="71">
        <f t="shared" si="1"/>
        <v>0</v>
      </c>
      <c r="Q25" s="71">
        <f t="shared" si="1"/>
        <v>0</v>
      </c>
      <c r="R25" s="71">
        <f t="shared" si="1"/>
        <v>0</v>
      </c>
      <c r="S25" s="71">
        <f t="shared" si="1"/>
        <v>0</v>
      </c>
      <c r="T25" s="71">
        <f t="shared" si="1"/>
        <v>0</v>
      </c>
      <c r="U25" s="71">
        <f t="shared" si="1"/>
        <v>0</v>
      </c>
      <c r="V25" s="71">
        <f t="shared" si="1"/>
        <v>0</v>
      </c>
      <c r="W25" s="71">
        <f t="shared" si="1"/>
        <v>0</v>
      </c>
      <c r="X25" s="71">
        <f t="shared" si="1"/>
        <v>0</v>
      </c>
      <c r="Y25" s="71">
        <f t="shared" si="1"/>
        <v>0</v>
      </c>
      <c r="Z25" s="71">
        <f t="shared" si="1"/>
        <v>0</v>
      </c>
      <c r="AA25" s="71">
        <f t="shared" si="1"/>
        <v>0</v>
      </c>
      <c r="AB25" s="71">
        <f t="shared" si="1"/>
        <v>0</v>
      </c>
      <c r="AC25" s="71">
        <f t="shared" si="1"/>
        <v>0</v>
      </c>
      <c r="AD25" s="71">
        <f t="shared" si="1"/>
        <v>0</v>
      </c>
      <c r="AE25" s="71">
        <f t="shared" si="1"/>
        <v>0</v>
      </c>
      <c r="AF25" s="69"/>
      <c r="AG25" s="69">
        <f>SUM(B25:AF25)/30</f>
        <v>0</v>
      </c>
      <c r="AH25" s="16"/>
    </row>
    <row r="26" spans="1:34" ht="27.75" customHeight="1">
      <c r="A26" s="21" t="s">
        <v>8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68"/>
      <c r="AH26" s="16"/>
    </row>
    <row r="27" spans="1:34" ht="27.75" customHeight="1">
      <c r="A27" s="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68"/>
      <c r="AH27" s="16"/>
    </row>
    <row r="28" spans="1:34" ht="27.75" customHeight="1">
      <c r="A28" s="15" t="s">
        <v>9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49"/>
      <c r="AB28" s="49"/>
      <c r="AC28" s="49"/>
      <c r="AD28" s="49"/>
      <c r="AE28" s="49"/>
      <c r="AF28" s="50"/>
      <c r="AG28" s="68"/>
      <c r="AH28" s="16"/>
    </row>
    <row r="29" spans="1:34" ht="27.75" customHeight="1">
      <c r="A29" s="15" t="s">
        <v>10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49"/>
      <c r="AB29" s="49"/>
      <c r="AC29" s="49"/>
      <c r="AD29" s="49"/>
      <c r="AE29" s="49"/>
      <c r="AF29" s="50"/>
      <c r="AG29" s="68"/>
      <c r="AH29" s="16"/>
    </row>
    <row r="30" spans="1:34" ht="27.75" customHeight="1">
      <c r="A30" s="15" t="s">
        <v>25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79"/>
      <c r="AB30" s="79"/>
      <c r="AC30" s="79"/>
      <c r="AD30" s="79"/>
      <c r="AE30" s="79"/>
      <c r="AF30" s="50"/>
      <c r="AG30" s="68"/>
      <c r="AH30" s="16"/>
    </row>
    <row r="31" spans="1:34" ht="27.75" customHeight="1">
      <c r="A31" s="15" t="s">
        <v>24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80"/>
      <c r="AB31" s="80"/>
      <c r="AC31" s="80"/>
      <c r="AD31" s="80"/>
      <c r="AE31" s="80"/>
      <c r="AF31" s="50"/>
      <c r="AG31" s="68"/>
      <c r="AH31" s="16"/>
    </row>
    <row r="32" spans="1:34" ht="27.75" customHeight="1">
      <c r="A32" s="15" t="s">
        <v>26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80"/>
      <c r="AB32" s="80"/>
      <c r="AC32" s="80"/>
      <c r="AD32" s="80"/>
      <c r="AE32" s="80"/>
      <c r="AF32" s="50"/>
      <c r="AG32" s="68"/>
      <c r="AH32" s="16"/>
    </row>
    <row r="33" spans="1:34" ht="27.75" customHeight="1">
      <c r="A33" s="15" t="s">
        <v>27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80"/>
      <c r="AB33" s="80"/>
      <c r="AC33" s="80"/>
      <c r="AD33" s="80"/>
      <c r="AE33" s="80"/>
      <c r="AF33" s="50"/>
      <c r="AG33" s="68"/>
      <c r="AH33" s="16"/>
    </row>
    <row r="34" spans="1:34" ht="27.75" customHeight="1">
      <c r="A34" s="15" t="s">
        <v>18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49"/>
      <c r="AB34" s="49"/>
      <c r="AC34" s="49"/>
      <c r="AD34" s="49"/>
      <c r="AE34" s="49"/>
      <c r="AF34" s="50"/>
      <c r="AG34" s="68"/>
      <c r="AH34" s="10"/>
    </row>
    <row r="35" spans="1:34" ht="27.75" customHeight="1">
      <c r="A35" s="15" t="s">
        <v>5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81"/>
      <c r="AB35" s="81"/>
      <c r="AC35" s="81"/>
      <c r="AD35" s="81"/>
      <c r="AE35" s="81"/>
      <c r="AF35" s="50"/>
      <c r="AG35" s="68"/>
      <c r="AH35" s="16"/>
    </row>
    <row r="36" spans="1:34" ht="27.75" customHeight="1">
      <c r="A36" s="15" t="s">
        <v>11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49"/>
      <c r="AB36" s="49"/>
      <c r="AC36" s="49"/>
      <c r="AD36" s="49"/>
      <c r="AE36" s="49"/>
      <c r="AF36" s="50"/>
      <c r="AG36" s="68"/>
      <c r="AH36" s="16"/>
    </row>
    <row r="37" spans="1:34" ht="27.75" customHeight="1">
      <c r="A37" s="15" t="s">
        <v>7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51"/>
      <c r="AB37" s="51"/>
      <c r="AC37" s="51"/>
      <c r="AD37" s="51"/>
      <c r="AE37" s="51"/>
      <c r="AF37" s="53"/>
      <c r="AG37" s="68"/>
      <c r="AH37" s="16"/>
    </row>
    <row r="38" spans="1:34" ht="27.75" customHeight="1">
      <c r="A38" s="9"/>
      <c r="B38" s="50"/>
      <c r="C38" s="50"/>
      <c r="D38" s="68"/>
      <c r="E38" s="50"/>
      <c r="F38" s="68"/>
      <c r="G38" s="68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68" t="s">
        <v>30</v>
      </c>
      <c r="AH38" s="16"/>
    </row>
    <row r="39" spans="1:34" ht="27.75" customHeight="1" thickBot="1">
      <c r="A39" s="9"/>
      <c r="B39" s="69">
        <f aca="true" t="shared" si="2" ref="B39:AE39">SUM(B28+B34+B35+B36+B37)</f>
        <v>0</v>
      </c>
      <c r="C39" s="69">
        <f t="shared" si="2"/>
        <v>0</v>
      </c>
      <c r="D39" s="69">
        <f t="shared" si="2"/>
        <v>0</v>
      </c>
      <c r="E39" s="69">
        <f t="shared" si="2"/>
        <v>0</v>
      </c>
      <c r="F39" s="69">
        <f t="shared" si="2"/>
        <v>0</v>
      </c>
      <c r="G39" s="69">
        <f t="shared" si="2"/>
        <v>0</v>
      </c>
      <c r="H39" s="69">
        <f t="shared" si="2"/>
        <v>0</v>
      </c>
      <c r="I39" s="69">
        <f t="shared" si="2"/>
        <v>0</v>
      </c>
      <c r="J39" s="69">
        <f t="shared" si="2"/>
        <v>0</v>
      </c>
      <c r="K39" s="69">
        <f t="shared" si="2"/>
        <v>0</v>
      </c>
      <c r="L39" s="69">
        <f t="shared" si="2"/>
        <v>0</v>
      </c>
      <c r="M39" s="69">
        <f t="shared" si="2"/>
        <v>0</v>
      </c>
      <c r="N39" s="69">
        <f t="shared" si="2"/>
        <v>0</v>
      </c>
      <c r="O39" s="69">
        <f t="shared" si="2"/>
        <v>0</v>
      </c>
      <c r="P39" s="69">
        <f t="shared" si="2"/>
        <v>0</v>
      </c>
      <c r="Q39" s="69">
        <f t="shared" si="2"/>
        <v>0</v>
      </c>
      <c r="R39" s="69">
        <f t="shared" si="2"/>
        <v>0</v>
      </c>
      <c r="S39" s="69">
        <f t="shared" si="2"/>
        <v>0</v>
      </c>
      <c r="T39" s="69">
        <f t="shared" si="2"/>
        <v>0</v>
      </c>
      <c r="U39" s="69">
        <f t="shared" si="2"/>
        <v>0</v>
      </c>
      <c r="V39" s="69">
        <f t="shared" si="2"/>
        <v>0</v>
      </c>
      <c r="W39" s="69">
        <f t="shared" si="2"/>
        <v>0</v>
      </c>
      <c r="X39" s="69">
        <f t="shared" si="2"/>
        <v>0</v>
      </c>
      <c r="Y39" s="69">
        <f t="shared" si="2"/>
        <v>0</v>
      </c>
      <c r="Z39" s="69">
        <f t="shared" si="2"/>
        <v>0</v>
      </c>
      <c r="AA39" s="69">
        <f t="shared" si="2"/>
        <v>0</v>
      </c>
      <c r="AB39" s="69">
        <f t="shared" si="2"/>
        <v>0</v>
      </c>
      <c r="AC39" s="69">
        <f t="shared" si="2"/>
        <v>0</v>
      </c>
      <c r="AD39" s="69">
        <f t="shared" si="2"/>
        <v>0</v>
      </c>
      <c r="AE39" s="69">
        <f t="shared" si="2"/>
        <v>0</v>
      </c>
      <c r="AF39" s="69"/>
      <c r="AG39" s="69">
        <f>SUM(B39:AF39)/30</f>
        <v>0</v>
      </c>
      <c r="AH39" s="16"/>
    </row>
    <row r="40" spans="1:34" ht="27.75" customHeight="1">
      <c r="A40" s="10" t="s">
        <v>12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68"/>
      <c r="AH40" s="16"/>
    </row>
    <row r="41" spans="1:34" ht="27.75" customHeight="1">
      <c r="A41" s="1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68"/>
      <c r="AH41" s="16"/>
    </row>
    <row r="42" spans="1:34" ht="27.75" customHeight="1">
      <c r="A42" s="9" t="s">
        <v>13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68"/>
      <c r="AH42" s="16"/>
    </row>
    <row r="43" spans="1:34" ht="27.75" customHeight="1">
      <c r="A43" s="9" t="s">
        <v>32</v>
      </c>
      <c r="B43" s="72"/>
      <c r="C43" s="72"/>
      <c r="D43" s="72"/>
      <c r="E43" s="72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50"/>
      <c r="AC43" s="50"/>
      <c r="AD43" s="50"/>
      <c r="AE43" s="50"/>
      <c r="AF43" s="50"/>
      <c r="AG43" s="68">
        <f>SUM(B43:AF43)</f>
        <v>0</v>
      </c>
      <c r="AH43" s="16"/>
    </row>
    <row r="44" spans="1:34" ht="27.75" customHeight="1">
      <c r="A44" s="9" t="s">
        <v>4</v>
      </c>
      <c r="B44" s="72"/>
      <c r="C44" s="72"/>
      <c r="D44" s="72"/>
      <c r="E44" s="72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50"/>
      <c r="AC44" s="50"/>
      <c r="AD44" s="50"/>
      <c r="AE44" s="50"/>
      <c r="AF44" s="50"/>
      <c r="AG44" s="68"/>
      <c r="AH44" s="16"/>
    </row>
    <row r="45" spans="1:34" ht="27.75" customHeight="1">
      <c r="A45" s="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68"/>
      <c r="AH45" s="16"/>
    </row>
    <row r="46" spans="1:34" ht="27.75" customHeight="1">
      <c r="A46" s="9" t="s">
        <v>14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68"/>
      <c r="AH46" s="16"/>
    </row>
    <row r="47" spans="1:34" ht="27.75" customHeight="1">
      <c r="A47" s="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68"/>
      <c r="AH47" s="16"/>
    </row>
    <row r="48" spans="1:34" ht="27.75" customHeight="1">
      <c r="A48" s="9" t="s">
        <v>11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0"/>
      <c r="X48" s="50"/>
      <c r="Y48" s="50"/>
      <c r="Z48" s="50"/>
      <c r="AA48" s="50"/>
      <c r="AB48" s="50"/>
      <c r="AC48" s="50"/>
      <c r="AD48" s="50"/>
      <c r="AE48" s="50"/>
      <c r="AF48" s="68"/>
      <c r="AG48" s="68"/>
      <c r="AH48" s="16"/>
    </row>
    <row r="49" spans="1:34" ht="27.75" customHeight="1">
      <c r="A49" s="9"/>
      <c r="B49" s="73"/>
      <c r="C49" s="73"/>
      <c r="D49" s="68"/>
      <c r="E49" s="50"/>
      <c r="F49" s="68"/>
      <c r="G49" s="68"/>
      <c r="H49" s="68"/>
      <c r="I49" s="50"/>
      <c r="J49" s="50"/>
      <c r="K49" s="68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68" t="s">
        <v>30</v>
      </c>
      <c r="AH49" s="16"/>
    </row>
    <row r="50" spans="1:34" ht="27.75" customHeight="1" thickBot="1">
      <c r="A50" s="9"/>
      <c r="B50" s="69">
        <f aca="true" t="shared" si="3" ref="B50:AE50">SUM(B42:B48)</f>
        <v>0</v>
      </c>
      <c r="C50" s="69">
        <f t="shared" si="3"/>
        <v>0</v>
      </c>
      <c r="D50" s="69">
        <f t="shared" si="3"/>
        <v>0</v>
      </c>
      <c r="E50" s="69">
        <f t="shared" si="3"/>
        <v>0</v>
      </c>
      <c r="F50" s="69">
        <f t="shared" si="3"/>
        <v>0</v>
      </c>
      <c r="G50" s="69">
        <f t="shared" si="3"/>
        <v>0</v>
      </c>
      <c r="H50" s="69">
        <f t="shared" si="3"/>
        <v>0</v>
      </c>
      <c r="I50" s="69">
        <f t="shared" si="3"/>
        <v>0</v>
      </c>
      <c r="J50" s="69">
        <f t="shared" si="3"/>
        <v>0</v>
      </c>
      <c r="K50" s="69">
        <f t="shared" si="3"/>
        <v>0</v>
      </c>
      <c r="L50" s="69">
        <f t="shared" si="3"/>
        <v>0</v>
      </c>
      <c r="M50" s="69">
        <f t="shared" si="3"/>
        <v>0</v>
      </c>
      <c r="N50" s="69">
        <f t="shared" si="3"/>
        <v>0</v>
      </c>
      <c r="O50" s="69">
        <f t="shared" si="3"/>
        <v>0</v>
      </c>
      <c r="P50" s="69">
        <f t="shared" si="3"/>
        <v>0</v>
      </c>
      <c r="Q50" s="69">
        <f t="shared" si="3"/>
        <v>0</v>
      </c>
      <c r="R50" s="69">
        <f t="shared" si="3"/>
        <v>0</v>
      </c>
      <c r="S50" s="69">
        <f t="shared" si="3"/>
        <v>0</v>
      </c>
      <c r="T50" s="69">
        <f t="shared" si="3"/>
        <v>0</v>
      </c>
      <c r="U50" s="69">
        <f t="shared" si="3"/>
        <v>0</v>
      </c>
      <c r="V50" s="69">
        <f t="shared" si="3"/>
        <v>0</v>
      </c>
      <c r="W50" s="69">
        <f t="shared" si="3"/>
        <v>0</v>
      </c>
      <c r="X50" s="69">
        <f t="shared" si="3"/>
        <v>0</v>
      </c>
      <c r="Y50" s="69">
        <f t="shared" si="3"/>
        <v>0</v>
      </c>
      <c r="Z50" s="69">
        <f t="shared" si="3"/>
        <v>0</v>
      </c>
      <c r="AA50" s="69">
        <f t="shared" si="3"/>
        <v>0</v>
      </c>
      <c r="AB50" s="69">
        <f t="shared" si="3"/>
        <v>0</v>
      </c>
      <c r="AC50" s="69">
        <f t="shared" si="3"/>
        <v>0</v>
      </c>
      <c r="AD50" s="69">
        <f t="shared" si="3"/>
        <v>0</v>
      </c>
      <c r="AE50" s="69">
        <f t="shared" si="3"/>
        <v>0</v>
      </c>
      <c r="AF50" s="69"/>
      <c r="AG50" s="69">
        <f>SUM(B50:AF50)/30</f>
        <v>0</v>
      </c>
      <c r="AH50" s="10"/>
    </row>
    <row r="51" spans="1:34" ht="27.75" customHeight="1">
      <c r="A51" s="10" t="s">
        <v>15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68"/>
      <c r="AH51" s="10"/>
    </row>
    <row r="52" spans="1:34" ht="27.75" customHeight="1">
      <c r="A52" s="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68"/>
      <c r="AH52" s="16"/>
    </row>
    <row r="53" spans="1:34" ht="27.75" customHeight="1">
      <c r="A53" s="9" t="s">
        <v>4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68"/>
      <c r="AG53" s="68"/>
      <c r="AH53" s="16"/>
    </row>
    <row r="54" spans="1:34" ht="27.75" customHeight="1">
      <c r="A54" s="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68"/>
      <c r="AH54" s="16"/>
    </row>
    <row r="55" spans="1:34" ht="27.75" customHeight="1">
      <c r="A55" s="9" t="s">
        <v>16</v>
      </c>
      <c r="B55" s="50">
        <f aca="true" t="shared" si="4" ref="B55:AE55">SUM(B12+B25+B39+B50+B53)</f>
        <v>0</v>
      </c>
      <c r="C55" s="50">
        <f t="shared" si="4"/>
        <v>0</v>
      </c>
      <c r="D55" s="50">
        <f t="shared" si="4"/>
        <v>0</v>
      </c>
      <c r="E55" s="50">
        <f t="shared" si="4"/>
        <v>0</v>
      </c>
      <c r="F55" s="50">
        <f t="shared" si="4"/>
        <v>0</v>
      </c>
      <c r="G55" s="50">
        <f t="shared" si="4"/>
        <v>0</v>
      </c>
      <c r="H55" s="50">
        <f t="shared" si="4"/>
        <v>0</v>
      </c>
      <c r="I55" s="50">
        <f t="shared" si="4"/>
        <v>0</v>
      </c>
      <c r="J55" s="50">
        <f t="shared" si="4"/>
        <v>0</v>
      </c>
      <c r="K55" s="50">
        <f t="shared" si="4"/>
        <v>0</v>
      </c>
      <c r="L55" s="50">
        <f t="shared" si="4"/>
        <v>0</v>
      </c>
      <c r="M55" s="50">
        <f t="shared" si="4"/>
        <v>0</v>
      </c>
      <c r="N55" s="50">
        <f t="shared" si="4"/>
        <v>0</v>
      </c>
      <c r="O55" s="50">
        <f t="shared" si="4"/>
        <v>0</v>
      </c>
      <c r="P55" s="50">
        <f t="shared" si="4"/>
        <v>0</v>
      </c>
      <c r="Q55" s="50">
        <f t="shared" si="4"/>
        <v>0</v>
      </c>
      <c r="R55" s="50">
        <f t="shared" si="4"/>
        <v>0</v>
      </c>
      <c r="S55" s="50">
        <f t="shared" si="4"/>
        <v>0</v>
      </c>
      <c r="T55" s="50">
        <f t="shared" si="4"/>
        <v>0</v>
      </c>
      <c r="U55" s="50">
        <f t="shared" si="4"/>
        <v>0</v>
      </c>
      <c r="V55" s="50">
        <f t="shared" si="4"/>
        <v>0</v>
      </c>
      <c r="W55" s="50">
        <f t="shared" si="4"/>
        <v>0</v>
      </c>
      <c r="X55" s="50">
        <f t="shared" si="4"/>
        <v>0</v>
      </c>
      <c r="Y55" s="50">
        <f t="shared" si="4"/>
        <v>0</v>
      </c>
      <c r="Z55" s="50">
        <f t="shared" si="4"/>
        <v>0</v>
      </c>
      <c r="AA55" s="50">
        <f t="shared" si="4"/>
        <v>0</v>
      </c>
      <c r="AB55" s="50">
        <f t="shared" si="4"/>
        <v>0</v>
      </c>
      <c r="AC55" s="50">
        <f t="shared" si="4"/>
        <v>0</v>
      </c>
      <c r="AD55" s="50">
        <f t="shared" si="4"/>
        <v>0</v>
      </c>
      <c r="AE55" s="50">
        <f t="shared" si="4"/>
        <v>0</v>
      </c>
      <c r="AF55" s="50"/>
      <c r="AG55" s="68"/>
      <c r="AH55" s="16"/>
    </row>
    <row r="56" spans="1:34" ht="27.75" customHeight="1">
      <c r="A56" s="9"/>
      <c r="B56" s="50"/>
      <c r="C56" s="7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68"/>
      <c r="AH56" s="16"/>
    </row>
    <row r="57" spans="1:34" ht="27.75" customHeight="1">
      <c r="A57" s="9" t="s">
        <v>17</v>
      </c>
      <c r="B57" s="74">
        <f aca="true" t="shared" si="5" ref="B57:AE57">-SUM(B21+B23+B36+B37+B46+B48)</f>
        <v>0</v>
      </c>
      <c r="C57" s="74">
        <f t="shared" si="5"/>
        <v>0</v>
      </c>
      <c r="D57" s="74">
        <f t="shared" si="5"/>
        <v>0</v>
      </c>
      <c r="E57" s="74">
        <f t="shared" si="5"/>
        <v>0</v>
      </c>
      <c r="F57" s="74">
        <f t="shared" si="5"/>
        <v>0</v>
      </c>
      <c r="G57" s="74">
        <f t="shared" si="5"/>
        <v>0</v>
      </c>
      <c r="H57" s="74">
        <f t="shared" si="5"/>
        <v>0</v>
      </c>
      <c r="I57" s="74">
        <f t="shared" si="5"/>
        <v>0</v>
      </c>
      <c r="J57" s="74">
        <f t="shared" si="5"/>
        <v>0</v>
      </c>
      <c r="K57" s="74">
        <f t="shared" si="5"/>
        <v>0</v>
      </c>
      <c r="L57" s="74">
        <f t="shared" si="5"/>
        <v>0</v>
      </c>
      <c r="M57" s="74">
        <f t="shared" si="5"/>
        <v>0</v>
      </c>
      <c r="N57" s="74">
        <f t="shared" si="5"/>
        <v>0</v>
      </c>
      <c r="O57" s="74">
        <f t="shared" si="5"/>
        <v>0</v>
      </c>
      <c r="P57" s="74">
        <f t="shared" si="5"/>
        <v>0</v>
      </c>
      <c r="Q57" s="74">
        <f t="shared" si="5"/>
        <v>0</v>
      </c>
      <c r="R57" s="74">
        <f t="shared" si="5"/>
        <v>0</v>
      </c>
      <c r="S57" s="74">
        <f t="shared" si="5"/>
        <v>0</v>
      </c>
      <c r="T57" s="74">
        <f t="shared" si="5"/>
        <v>0</v>
      </c>
      <c r="U57" s="74">
        <f t="shared" si="5"/>
        <v>0</v>
      </c>
      <c r="V57" s="74">
        <f t="shared" si="5"/>
        <v>0</v>
      </c>
      <c r="W57" s="74">
        <f t="shared" si="5"/>
        <v>0</v>
      </c>
      <c r="X57" s="74">
        <f t="shared" si="5"/>
        <v>0</v>
      </c>
      <c r="Y57" s="74">
        <f t="shared" si="5"/>
        <v>0</v>
      </c>
      <c r="Z57" s="74">
        <f t="shared" si="5"/>
        <v>0</v>
      </c>
      <c r="AA57" s="74">
        <f t="shared" si="5"/>
        <v>0</v>
      </c>
      <c r="AB57" s="74">
        <f t="shared" si="5"/>
        <v>0</v>
      </c>
      <c r="AC57" s="74">
        <f t="shared" si="5"/>
        <v>0</v>
      </c>
      <c r="AD57" s="74">
        <f t="shared" si="5"/>
        <v>0</v>
      </c>
      <c r="AE57" s="74">
        <f t="shared" si="5"/>
        <v>0</v>
      </c>
      <c r="AF57" s="68"/>
      <c r="AG57" s="68"/>
      <c r="AH57" s="16"/>
    </row>
    <row r="58" spans="1:34" ht="27.75" customHeight="1">
      <c r="A58" s="9"/>
      <c r="B58" s="50"/>
      <c r="C58" s="50"/>
      <c r="D58" s="75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76" t="s">
        <v>30</v>
      </c>
      <c r="AH58" s="16"/>
    </row>
    <row r="59" spans="1:34" ht="27.75" customHeight="1" thickBot="1">
      <c r="A59" s="10" t="s">
        <v>22</v>
      </c>
      <c r="B59" s="69">
        <f aca="true" t="shared" si="6" ref="B59:AE59">SUM(B55:B57)</f>
        <v>0</v>
      </c>
      <c r="C59" s="69">
        <f t="shared" si="6"/>
        <v>0</v>
      </c>
      <c r="D59" s="69">
        <f t="shared" si="6"/>
        <v>0</v>
      </c>
      <c r="E59" s="69">
        <f t="shared" si="6"/>
        <v>0</v>
      </c>
      <c r="F59" s="69">
        <f t="shared" si="6"/>
        <v>0</v>
      </c>
      <c r="G59" s="69">
        <f t="shared" si="6"/>
        <v>0</v>
      </c>
      <c r="H59" s="69">
        <f t="shared" si="6"/>
        <v>0</v>
      </c>
      <c r="I59" s="69">
        <f t="shared" si="6"/>
        <v>0</v>
      </c>
      <c r="J59" s="69">
        <f t="shared" si="6"/>
        <v>0</v>
      </c>
      <c r="K59" s="69">
        <f t="shared" si="6"/>
        <v>0</v>
      </c>
      <c r="L59" s="69">
        <f t="shared" si="6"/>
        <v>0</v>
      </c>
      <c r="M59" s="69">
        <f t="shared" si="6"/>
        <v>0</v>
      </c>
      <c r="N59" s="69">
        <f t="shared" si="6"/>
        <v>0</v>
      </c>
      <c r="O59" s="69">
        <f t="shared" si="6"/>
        <v>0</v>
      </c>
      <c r="P59" s="69">
        <f t="shared" si="6"/>
        <v>0</v>
      </c>
      <c r="Q59" s="69">
        <f t="shared" si="6"/>
        <v>0</v>
      </c>
      <c r="R59" s="69">
        <f t="shared" si="6"/>
        <v>0</v>
      </c>
      <c r="S59" s="69">
        <f t="shared" si="6"/>
        <v>0</v>
      </c>
      <c r="T59" s="69">
        <f t="shared" si="6"/>
        <v>0</v>
      </c>
      <c r="U59" s="69">
        <f t="shared" si="6"/>
        <v>0</v>
      </c>
      <c r="V59" s="69">
        <f t="shared" si="6"/>
        <v>0</v>
      </c>
      <c r="W59" s="69">
        <f t="shared" si="6"/>
        <v>0</v>
      </c>
      <c r="X59" s="69">
        <f t="shared" si="6"/>
        <v>0</v>
      </c>
      <c r="Y59" s="69">
        <f t="shared" si="6"/>
        <v>0</v>
      </c>
      <c r="Z59" s="69">
        <f t="shared" si="6"/>
        <v>0</v>
      </c>
      <c r="AA59" s="69">
        <f t="shared" si="6"/>
        <v>0</v>
      </c>
      <c r="AB59" s="69">
        <f t="shared" si="6"/>
        <v>0</v>
      </c>
      <c r="AC59" s="69">
        <f t="shared" si="6"/>
        <v>0</v>
      </c>
      <c r="AD59" s="69">
        <f t="shared" si="6"/>
        <v>0</v>
      </c>
      <c r="AE59" s="69">
        <f t="shared" si="6"/>
        <v>0</v>
      </c>
      <c r="AF59" s="69"/>
      <c r="AG59" s="77">
        <f>SUM(B59:AF59)/30</f>
        <v>0</v>
      </c>
      <c r="AH59" s="16"/>
    </row>
    <row r="60" spans="1:34" ht="27.75" customHeight="1">
      <c r="A60" s="10"/>
      <c r="B60" s="29"/>
      <c r="C60" s="32"/>
      <c r="D60" s="32"/>
      <c r="E60" s="32"/>
      <c r="F60" s="32"/>
      <c r="G60" s="32"/>
      <c r="H60" s="23"/>
      <c r="I60" s="13"/>
      <c r="J60" s="13"/>
      <c r="K60" s="13"/>
      <c r="L60" s="13"/>
      <c r="M60" s="13"/>
      <c r="N60" s="13"/>
      <c r="O60" s="13"/>
      <c r="P60" s="13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16"/>
    </row>
    <row r="61" spans="1:33" ht="27.75" customHeight="1">
      <c r="A61" s="9" t="s">
        <v>20</v>
      </c>
      <c r="B61" s="15"/>
      <c r="C61" s="15"/>
      <c r="D61" s="15"/>
      <c r="E61" s="15"/>
      <c r="F61" s="15"/>
      <c r="G61" s="15"/>
      <c r="H61" s="15"/>
      <c r="I61" s="22"/>
      <c r="J61" s="22"/>
      <c r="K61" s="22"/>
      <c r="L61" s="22"/>
      <c r="M61" s="22"/>
      <c r="N61" s="22"/>
      <c r="O61" s="22"/>
      <c r="P61" s="22"/>
      <c r="Q61" s="23"/>
      <c r="R61" s="23"/>
      <c r="S61" s="15"/>
      <c r="T61" s="15"/>
      <c r="U61" s="15"/>
      <c r="V61" s="15"/>
      <c r="W61" s="15"/>
      <c r="X61" s="15"/>
      <c r="Y61" s="15"/>
      <c r="Z61" s="22"/>
      <c r="AA61" s="22"/>
      <c r="AB61" s="22"/>
      <c r="AC61" s="22"/>
      <c r="AD61" s="22"/>
      <c r="AE61" s="22"/>
      <c r="AF61" s="22"/>
      <c r="AG61" s="22"/>
    </row>
    <row r="62" spans="1:34" ht="20.25">
      <c r="A62" s="1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10"/>
    </row>
    <row r="63" spans="1:34" ht="20.25">
      <c r="A63" s="9"/>
      <c r="B63" s="9"/>
      <c r="C63" s="9"/>
      <c r="D63" s="9"/>
      <c r="E63" s="9"/>
      <c r="F63" s="9"/>
      <c r="G63" s="9"/>
      <c r="H63" s="9"/>
      <c r="I63" s="14"/>
      <c r="J63" s="14"/>
      <c r="K63" s="14"/>
      <c r="L63" s="14"/>
      <c r="M63" s="14"/>
      <c r="N63" s="14"/>
      <c r="O63" s="14"/>
      <c r="P63" s="14"/>
      <c r="Q63" s="8"/>
      <c r="R63" s="8"/>
      <c r="S63" s="9"/>
      <c r="T63" s="9"/>
      <c r="U63" s="9"/>
      <c r="V63" s="9"/>
      <c r="W63" s="9"/>
      <c r="X63" s="9"/>
      <c r="Y63" s="9"/>
      <c r="Z63" s="14"/>
      <c r="AA63" s="14"/>
      <c r="AB63" s="14"/>
      <c r="AC63" s="14"/>
      <c r="AD63" s="14"/>
      <c r="AE63" s="14"/>
      <c r="AF63" s="14"/>
      <c r="AG63" s="14"/>
      <c r="AH63" s="16"/>
    </row>
  </sheetData>
  <sheetProtection/>
  <printOptions/>
  <pageMargins left="0.5" right="0.6" top="0.49" bottom="0.5" header="0.5" footer="0.5"/>
  <pageSetup horizontalDpi="300" verticalDpi="300" orientation="landscape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63"/>
  <sheetViews>
    <sheetView zoomScale="50" zoomScaleNormal="50" zoomScalePageLayoutView="0" workbookViewId="0" topLeftCell="A1">
      <pane xSplit="1" ySplit="5" topLeftCell="J6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2" sqref="A2"/>
    </sheetView>
  </sheetViews>
  <sheetFormatPr defaultColWidth="8.88671875" defaultRowHeight="15"/>
  <cols>
    <col min="1" max="1" width="29.99609375" style="0" customWidth="1"/>
    <col min="2" max="32" width="9.77734375" style="0" customWidth="1"/>
    <col min="33" max="33" width="10.77734375" style="0" customWidth="1"/>
  </cols>
  <sheetData>
    <row r="1" spans="1:34" ht="27.75" customHeight="1">
      <c r="A1" s="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7.75" customHeight="1">
      <c r="A2" s="2">
        <v>39880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27.75" customHeight="1">
      <c r="A3" s="4" t="s">
        <v>21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4"/>
      <c r="AA3" s="65"/>
      <c r="AB3" s="64"/>
      <c r="AC3" s="64"/>
      <c r="AD3" s="64"/>
      <c r="AE3" s="64"/>
      <c r="AF3" s="64"/>
      <c r="AG3" s="64"/>
      <c r="AH3" s="3"/>
    </row>
    <row r="4" spans="1:36" ht="27.75" customHeight="1">
      <c r="A4" s="7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</row>
    <row r="5" spans="1:34" ht="27.75" customHeight="1">
      <c r="A5" s="9"/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N5" s="44">
        <v>13</v>
      </c>
      <c r="O5" s="44">
        <v>14</v>
      </c>
      <c r="P5" s="44">
        <v>15</v>
      </c>
      <c r="Q5" s="45">
        <v>16</v>
      </c>
      <c r="R5" s="45">
        <v>17</v>
      </c>
      <c r="S5" s="46">
        <v>18</v>
      </c>
      <c r="T5" s="46">
        <v>19</v>
      </c>
      <c r="U5" s="46">
        <v>20</v>
      </c>
      <c r="V5" s="46">
        <v>21</v>
      </c>
      <c r="W5" s="46">
        <v>22</v>
      </c>
      <c r="X5" s="46">
        <v>23</v>
      </c>
      <c r="Y5" s="46">
        <v>24</v>
      </c>
      <c r="Z5" s="45">
        <v>25</v>
      </c>
      <c r="AA5" s="45">
        <v>26</v>
      </c>
      <c r="AB5" s="45">
        <v>27</v>
      </c>
      <c r="AC5" s="45">
        <v>28</v>
      </c>
      <c r="AD5" s="45">
        <v>29</v>
      </c>
      <c r="AE5" s="45">
        <v>30</v>
      </c>
      <c r="AF5" s="45">
        <v>31</v>
      </c>
      <c r="AG5" s="45"/>
      <c r="AH5" s="3"/>
    </row>
    <row r="6" spans="1:34" ht="27.75" customHeight="1">
      <c r="A6" s="10" t="s">
        <v>0</v>
      </c>
      <c r="B6" s="47"/>
      <c r="C6" s="47"/>
      <c r="D6" s="47"/>
      <c r="E6" s="47"/>
      <c r="F6" s="47"/>
      <c r="G6" s="47"/>
      <c r="H6" s="47"/>
      <c r="I6" s="48"/>
      <c r="J6" s="48"/>
      <c r="K6" s="48"/>
      <c r="L6" s="48"/>
      <c r="M6" s="48"/>
      <c r="N6" s="48"/>
      <c r="O6" s="48"/>
      <c r="P6" s="48"/>
      <c r="Q6" s="49"/>
      <c r="R6" s="49"/>
      <c r="S6" s="43"/>
      <c r="T6" s="43"/>
      <c r="U6" s="43"/>
      <c r="V6" s="43"/>
      <c r="W6" s="43"/>
      <c r="X6" s="43"/>
      <c r="Y6" s="43"/>
      <c r="Z6" s="49"/>
      <c r="AA6" s="49"/>
      <c r="AB6" s="49"/>
      <c r="AC6" s="49"/>
      <c r="AD6" s="49"/>
      <c r="AE6" s="49"/>
      <c r="AF6" s="49"/>
      <c r="AG6" s="49"/>
      <c r="AH6" s="4"/>
    </row>
    <row r="7" spans="1:34" ht="27.75" customHeight="1">
      <c r="A7" s="9"/>
      <c r="B7" s="43"/>
      <c r="C7" s="43"/>
      <c r="D7" s="43"/>
      <c r="E7" s="43"/>
      <c r="F7" s="43"/>
      <c r="G7" s="43"/>
      <c r="H7" s="43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6"/>
    </row>
    <row r="8" spans="1:34" ht="27.75" customHeight="1">
      <c r="A8" s="9" t="s">
        <v>1</v>
      </c>
      <c r="B8" s="84"/>
      <c r="C8" s="84"/>
      <c r="D8" s="84"/>
      <c r="E8" s="84"/>
      <c r="F8" s="84"/>
      <c r="G8" s="84"/>
      <c r="H8" s="84"/>
      <c r="I8" s="85"/>
      <c r="J8" s="85"/>
      <c r="K8" s="84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50"/>
      <c r="AH8" s="7"/>
    </row>
    <row r="9" spans="1:34" ht="27.75" customHeight="1">
      <c r="A9" s="9"/>
      <c r="B9" s="49"/>
      <c r="C9" s="49"/>
      <c r="D9" s="49"/>
      <c r="E9" s="49"/>
      <c r="F9" s="49"/>
      <c r="G9" s="49"/>
      <c r="H9" s="49"/>
      <c r="I9" s="78"/>
      <c r="J9" s="78"/>
      <c r="K9" s="49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50"/>
      <c r="AH9" s="16"/>
    </row>
    <row r="10" spans="1:34" ht="27.75" customHeight="1">
      <c r="A10" s="9" t="s">
        <v>2</v>
      </c>
      <c r="B10" s="52"/>
      <c r="C10" s="52"/>
      <c r="D10" s="52"/>
      <c r="E10" s="51"/>
      <c r="F10" s="51"/>
      <c r="G10" s="51"/>
      <c r="H10" s="51"/>
      <c r="I10" s="82"/>
      <c r="J10" s="82"/>
      <c r="K10" s="5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/>
      <c r="AA10" s="83"/>
      <c r="AB10" s="83"/>
      <c r="AC10" s="83"/>
      <c r="AD10" s="83"/>
      <c r="AE10" s="83"/>
      <c r="AF10" s="83"/>
      <c r="AG10" s="68"/>
      <c r="AH10" s="16"/>
    </row>
    <row r="11" spans="1:34" ht="27.75" customHeight="1">
      <c r="A11" s="9"/>
      <c r="B11" s="68"/>
      <c r="C11" s="68"/>
      <c r="D11" s="68"/>
      <c r="E11" s="50"/>
      <c r="F11" s="50"/>
      <c r="G11" s="50"/>
      <c r="H11" s="50"/>
      <c r="I11" s="50"/>
      <c r="J11" s="68"/>
      <c r="K11" s="68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68"/>
      <c r="AG11" s="68" t="s">
        <v>30</v>
      </c>
      <c r="AH11" s="10"/>
    </row>
    <row r="12" spans="1:34" ht="27.75" customHeight="1" thickBot="1">
      <c r="A12" s="9"/>
      <c r="B12" s="69">
        <f aca="true" t="shared" si="0" ref="B12:AF12">SUM(B8:B10)</f>
        <v>0</v>
      </c>
      <c r="C12" s="69">
        <f t="shared" si="0"/>
        <v>0</v>
      </c>
      <c r="D12" s="69">
        <f t="shared" si="0"/>
        <v>0</v>
      </c>
      <c r="E12" s="69">
        <f t="shared" si="0"/>
        <v>0</v>
      </c>
      <c r="F12" s="69">
        <f t="shared" si="0"/>
        <v>0</v>
      </c>
      <c r="G12" s="69">
        <f t="shared" si="0"/>
        <v>0</v>
      </c>
      <c r="H12" s="69">
        <f t="shared" si="0"/>
        <v>0</v>
      </c>
      <c r="I12" s="69">
        <f t="shared" si="0"/>
        <v>0</v>
      </c>
      <c r="J12" s="69">
        <f t="shared" si="0"/>
        <v>0</v>
      </c>
      <c r="K12" s="69">
        <f t="shared" si="0"/>
        <v>0</v>
      </c>
      <c r="L12" s="69">
        <f t="shared" si="0"/>
        <v>0</v>
      </c>
      <c r="M12" s="69">
        <f t="shared" si="0"/>
        <v>0</v>
      </c>
      <c r="N12" s="69">
        <f t="shared" si="0"/>
        <v>0</v>
      </c>
      <c r="O12" s="69">
        <f t="shared" si="0"/>
        <v>0</v>
      </c>
      <c r="P12" s="69">
        <f t="shared" si="0"/>
        <v>0</v>
      </c>
      <c r="Q12" s="69">
        <f t="shared" si="0"/>
        <v>0</v>
      </c>
      <c r="R12" s="69">
        <f t="shared" si="0"/>
        <v>0</v>
      </c>
      <c r="S12" s="69">
        <f t="shared" si="0"/>
        <v>0</v>
      </c>
      <c r="T12" s="69">
        <f t="shared" si="0"/>
        <v>0</v>
      </c>
      <c r="U12" s="69">
        <f t="shared" si="0"/>
        <v>0</v>
      </c>
      <c r="V12" s="69">
        <f t="shared" si="0"/>
        <v>0</v>
      </c>
      <c r="W12" s="69">
        <f t="shared" si="0"/>
        <v>0</v>
      </c>
      <c r="X12" s="69">
        <f t="shared" si="0"/>
        <v>0</v>
      </c>
      <c r="Y12" s="69">
        <f t="shared" si="0"/>
        <v>0</v>
      </c>
      <c r="Z12" s="69">
        <f t="shared" si="0"/>
        <v>0</v>
      </c>
      <c r="AA12" s="69">
        <f t="shared" si="0"/>
        <v>0</v>
      </c>
      <c r="AB12" s="69">
        <f t="shared" si="0"/>
        <v>0</v>
      </c>
      <c r="AC12" s="69">
        <f t="shared" si="0"/>
        <v>0</v>
      </c>
      <c r="AD12" s="69">
        <f t="shared" si="0"/>
        <v>0</v>
      </c>
      <c r="AE12" s="69">
        <f t="shared" si="0"/>
        <v>0</v>
      </c>
      <c r="AF12" s="69">
        <f t="shared" si="0"/>
        <v>0</v>
      </c>
      <c r="AG12" s="69">
        <f>SUM(B12:AF12)/31</f>
        <v>0</v>
      </c>
      <c r="AH12" s="16"/>
    </row>
    <row r="13" spans="1:34" ht="27.75" customHeight="1">
      <c r="A13" s="10" t="s">
        <v>3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68"/>
      <c r="AH13" s="16"/>
    </row>
    <row r="14" spans="1:34" ht="27.75" customHeight="1">
      <c r="A14" s="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7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68"/>
      <c r="AH14" s="16"/>
    </row>
    <row r="15" spans="1:34" ht="27.75" customHeight="1">
      <c r="A15" s="9" t="s">
        <v>19</v>
      </c>
      <c r="B15" s="88"/>
      <c r="C15" s="88"/>
      <c r="D15" s="88"/>
      <c r="E15" s="88"/>
      <c r="F15" s="88"/>
      <c r="G15" s="88"/>
      <c r="H15" s="88"/>
      <c r="I15" s="88"/>
      <c r="J15" s="17"/>
      <c r="K15" s="18"/>
      <c r="L15" s="17"/>
      <c r="M15" s="17"/>
      <c r="N15" s="17"/>
      <c r="O15" s="17"/>
      <c r="P15" s="17"/>
      <c r="Q15" s="17"/>
      <c r="R15" s="17"/>
      <c r="S15" s="18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68"/>
      <c r="AH15" s="16"/>
    </row>
    <row r="16" spans="1:34" ht="27.75" customHeight="1">
      <c r="A16" s="9"/>
      <c r="B16" s="17"/>
      <c r="C16" s="17"/>
      <c r="D16" s="17"/>
      <c r="E16" s="17"/>
      <c r="F16" s="17"/>
      <c r="G16" s="17"/>
      <c r="H16" s="17"/>
      <c r="I16" s="17"/>
      <c r="J16" s="17"/>
      <c r="K16" s="18"/>
      <c r="L16" s="17"/>
      <c r="M16" s="17"/>
      <c r="N16" s="17"/>
      <c r="O16" s="17"/>
      <c r="P16" s="17"/>
      <c r="Q16" s="17"/>
      <c r="R16" s="17"/>
      <c r="S16" s="18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68"/>
      <c r="AH16" s="16"/>
    </row>
    <row r="17" spans="1:34" ht="27.75" customHeight="1">
      <c r="A17" s="8" t="s">
        <v>28</v>
      </c>
      <c r="B17" s="17"/>
      <c r="C17" s="17"/>
      <c r="D17" s="17"/>
      <c r="E17" s="17"/>
      <c r="F17" s="17"/>
      <c r="G17" s="17"/>
      <c r="H17" s="17"/>
      <c r="I17" s="17"/>
      <c r="J17" s="17"/>
      <c r="K17" s="18"/>
      <c r="L17" s="17"/>
      <c r="M17" s="17"/>
      <c r="N17" s="17"/>
      <c r="O17" s="17"/>
      <c r="P17" s="17"/>
      <c r="Q17" s="17"/>
      <c r="R17" s="17"/>
      <c r="S17" s="18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68"/>
      <c r="AH17" s="16"/>
    </row>
    <row r="18" spans="1:34" ht="27.75" customHeight="1">
      <c r="A18" s="9"/>
      <c r="B18" s="17"/>
      <c r="C18" s="17"/>
      <c r="D18" s="17"/>
      <c r="E18" s="17"/>
      <c r="F18" s="17"/>
      <c r="G18" s="17"/>
      <c r="H18" s="17"/>
      <c r="I18" s="17"/>
      <c r="J18" s="17"/>
      <c r="K18" s="18"/>
      <c r="L18" s="17"/>
      <c r="M18" s="17"/>
      <c r="N18" s="17"/>
      <c r="O18" s="17"/>
      <c r="P18" s="17"/>
      <c r="Q18" s="17"/>
      <c r="R18" s="17"/>
      <c r="S18" s="18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68"/>
      <c r="AH18" s="16"/>
    </row>
    <row r="19" spans="1:34" ht="27.75" customHeight="1">
      <c r="A19" s="9" t="s">
        <v>5</v>
      </c>
      <c r="B19" s="17"/>
      <c r="C19" s="17"/>
      <c r="D19" s="17"/>
      <c r="E19" s="17"/>
      <c r="F19" s="17"/>
      <c r="G19" s="17"/>
      <c r="H19" s="17"/>
      <c r="I19" s="17"/>
      <c r="J19" s="17"/>
      <c r="K19" s="18"/>
      <c r="L19" s="17"/>
      <c r="M19" s="17"/>
      <c r="N19" s="17"/>
      <c r="O19" s="17"/>
      <c r="P19" s="17"/>
      <c r="Q19" s="17"/>
      <c r="R19" s="17"/>
      <c r="S19" s="18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68"/>
      <c r="AH19" s="16"/>
    </row>
    <row r="20" spans="1:34" ht="27.75" customHeight="1">
      <c r="A20" s="9"/>
      <c r="B20" s="17"/>
      <c r="C20" s="17"/>
      <c r="D20" s="17"/>
      <c r="E20" s="17"/>
      <c r="F20" s="17"/>
      <c r="G20" s="17"/>
      <c r="H20" s="17"/>
      <c r="I20" s="17"/>
      <c r="J20" s="17"/>
      <c r="K20" s="18"/>
      <c r="L20" s="17"/>
      <c r="M20" s="17"/>
      <c r="N20" s="17"/>
      <c r="O20" s="17"/>
      <c r="P20" s="17"/>
      <c r="Q20" s="17"/>
      <c r="R20" s="17"/>
      <c r="S20" s="18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68"/>
      <c r="AH20" s="16"/>
    </row>
    <row r="21" spans="1:34" ht="27.75" customHeight="1">
      <c r="A21" s="9" t="s">
        <v>6</v>
      </c>
      <c r="B21" s="17"/>
      <c r="C21" s="17"/>
      <c r="D21" s="17"/>
      <c r="E21" s="17"/>
      <c r="F21" s="17"/>
      <c r="G21" s="17"/>
      <c r="H21" s="17"/>
      <c r="I21" s="17"/>
      <c r="J21" s="17"/>
      <c r="K21" s="18"/>
      <c r="L21" s="17"/>
      <c r="M21" s="17"/>
      <c r="N21" s="17"/>
      <c r="O21" s="17"/>
      <c r="P21" s="17"/>
      <c r="Q21" s="17"/>
      <c r="R21" s="17"/>
      <c r="S21" s="18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68"/>
      <c r="AH21" s="16"/>
    </row>
    <row r="22" spans="1:34" ht="27.75" customHeight="1">
      <c r="A22" s="9"/>
      <c r="B22" s="17"/>
      <c r="C22" s="17"/>
      <c r="D22" s="17"/>
      <c r="E22" s="17"/>
      <c r="F22" s="17"/>
      <c r="G22" s="17"/>
      <c r="H22" s="17"/>
      <c r="I22" s="17"/>
      <c r="J22" s="17"/>
      <c r="K22" s="18"/>
      <c r="L22" s="17"/>
      <c r="M22" s="17"/>
      <c r="N22" s="17"/>
      <c r="O22" s="17"/>
      <c r="P22" s="17"/>
      <c r="Q22" s="17"/>
      <c r="R22" s="17"/>
      <c r="S22" s="18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68"/>
      <c r="AH22" s="16"/>
    </row>
    <row r="23" spans="1:34" ht="27.75" customHeight="1">
      <c r="A23" s="9" t="s">
        <v>7</v>
      </c>
      <c r="B23" s="17"/>
      <c r="C23" s="17"/>
      <c r="D23" s="17"/>
      <c r="E23" s="17"/>
      <c r="F23" s="17"/>
      <c r="G23" s="17"/>
      <c r="H23" s="17"/>
      <c r="I23" s="17"/>
      <c r="J23" s="17"/>
      <c r="K23" s="18"/>
      <c r="L23" s="17"/>
      <c r="M23" s="17"/>
      <c r="N23" s="17"/>
      <c r="O23" s="17"/>
      <c r="P23" s="17"/>
      <c r="Q23" s="17"/>
      <c r="R23" s="17"/>
      <c r="S23" s="18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68"/>
      <c r="AH23" s="16"/>
    </row>
    <row r="24" spans="1:34" ht="27.75" customHeight="1">
      <c r="A24" s="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68"/>
      <c r="AF24" s="68"/>
      <c r="AG24" s="68" t="s">
        <v>30</v>
      </c>
      <c r="AH24" s="10"/>
    </row>
    <row r="25" spans="1:34" ht="27.75" customHeight="1" thickBot="1">
      <c r="A25" s="9"/>
      <c r="B25" s="71">
        <f aca="true" t="shared" si="1" ref="B25:AF25">SUM(B15:B24)</f>
        <v>0</v>
      </c>
      <c r="C25" s="71">
        <f t="shared" si="1"/>
        <v>0</v>
      </c>
      <c r="D25" s="71">
        <f t="shared" si="1"/>
        <v>0</v>
      </c>
      <c r="E25" s="71">
        <f t="shared" si="1"/>
        <v>0</v>
      </c>
      <c r="F25" s="71">
        <f t="shared" si="1"/>
        <v>0</v>
      </c>
      <c r="G25" s="71">
        <f t="shared" si="1"/>
        <v>0</v>
      </c>
      <c r="H25" s="71">
        <f t="shared" si="1"/>
        <v>0</v>
      </c>
      <c r="I25" s="71">
        <f t="shared" si="1"/>
        <v>0</v>
      </c>
      <c r="J25" s="71">
        <f t="shared" si="1"/>
        <v>0</v>
      </c>
      <c r="K25" s="71">
        <f t="shared" si="1"/>
        <v>0</v>
      </c>
      <c r="L25" s="71">
        <f t="shared" si="1"/>
        <v>0</v>
      </c>
      <c r="M25" s="71">
        <f t="shared" si="1"/>
        <v>0</v>
      </c>
      <c r="N25" s="71">
        <f t="shared" si="1"/>
        <v>0</v>
      </c>
      <c r="O25" s="71">
        <f t="shared" si="1"/>
        <v>0</v>
      </c>
      <c r="P25" s="71">
        <f t="shared" si="1"/>
        <v>0</v>
      </c>
      <c r="Q25" s="71">
        <f t="shared" si="1"/>
        <v>0</v>
      </c>
      <c r="R25" s="71">
        <f t="shared" si="1"/>
        <v>0</v>
      </c>
      <c r="S25" s="71">
        <f t="shared" si="1"/>
        <v>0</v>
      </c>
      <c r="T25" s="71">
        <f t="shared" si="1"/>
        <v>0</v>
      </c>
      <c r="U25" s="71">
        <f t="shared" si="1"/>
        <v>0</v>
      </c>
      <c r="V25" s="71">
        <f t="shared" si="1"/>
        <v>0</v>
      </c>
      <c r="W25" s="71">
        <f t="shared" si="1"/>
        <v>0</v>
      </c>
      <c r="X25" s="71">
        <f t="shared" si="1"/>
        <v>0</v>
      </c>
      <c r="Y25" s="71">
        <f t="shared" si="1"/>
        <v>0</v>
      </c>
      <c r="Z25" s="71">
        <f t="shared" si="1"/>
        <v>0</v>
      </c>
      <c r="AA25" s="71">
        <f t="shared" si="1"/>
        <v>0</v>
      </c>
      <c r="AB25" s="71">
        <f t="shared" si="1"/>
        <v>0</v>
      </c>
      <c r="AC25" s="71">
        <f t="shared" si="1"/>
        <v>0</v>
      </c>
      <c r="AD25" s="71">
        <f t="shared" si="1"/>
        <v>0</v>
      </c>
      <c r="AE25" s="71">
        <f t="shared" si="1"/>
        <v>0</v>
      </c>
      <c r="AF25" s="71">
        <f t="shared" si="1"/>
        <v>0</v>
      </c>
      <c r="AG25" s="69">
        <f>SUM(B25:AF25)/31</f>
        <v>0</v>
      </c>
      <c r="AH25" s="16"/>
    </row>
    <row r="26" spans="1:34" ht="27.75" customHeight="1">
      <c r="A26" s="21" t="s">
        <v>8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68"/>
      <c r="AH26" s="16"/>
    </row>
    <row r="27" spans="1:34" ht="27.75" customHeight="1">
      <c r="A27" s="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68"/>
      <c r="AH27" s="16"/>
    </row>
    <row r="28" spans="1:34" ht="27.75" customHeight="1">
      <c r="A28" s="15" t="s">
        <v>9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68"/>
      <c r="AH28" s="16"/>
    </row>
    <row r="29" spans="1:34" ht="27.75" customHeight="1">
      <c r="A29" s="15" t="s">
        <v>10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68"/>
      <c r="AH29" s="16"/>
    </row>
    <row r="30" spans="1:34" ht="27.75" customHeight="1">
      <c r="A30" s="15" t="s">
        <v>25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68"/>
      <c r="AH30" s="16"/>
    </row>
    <row r="31" spans="1:34" ht="27.75" customHeight="1">
      <c r="A31" s="15" t="s">
        <v>24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68"/>
      <c r="AH31" s="16"/>
    </row>
    <row r="32" spans="1:34" ht="27.75" customHeight="1">
      <c r="A32" s="15" t="s">
        <v>26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68"/>
      <c r="AH32" s="16"/>
    </row>
    <row r="33" spans="1:34" ht="27.75" customHeight="1">
      <c r="A33" s="15" t="s">
        <v>27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68"/>
      <c r="AH33" s="16"/>
    </row>
    <row r="34" spans="1:34" ht="27.75" customHeight="1">
      <c r="A34" s="15" t="s">
        <v>18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68"/>
      <c r="AH34" s="10"/>
    </row>
    <row r="35" spans="1:34" ht="27.75" customHeight="1">
      <c r="A35" s="15" t="s">
        <v>5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68"/>
      <c r="AH35" s="16"/>
    </row>
    <row r="36" spans="1:34" ht="27.75" customHeight="1">
      <c r="A36" s="15" t="s">
        <v>11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68"/>
      <c r="AH36" s="16"/>
    </row>
    <row r="37" spans="1:34" ht="27.75" customHeight="1">
      <c r="A37" s="15" t="s">
        <v>7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68"/>
      <c r="AH37" s="16"/>
    </row>
    <row r="38" spans="1:34" ht="27.75" customHeight="1">
      <c r="A38" s="9"/>
      <c r="B38" s="50"/>
      <c r="C38" s="50"/>
      <c r="D38" s="68"/>
      <c r="E38" s="50"/>
      <c r="F38" s="68"/>
      <c r="G38" s="68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68" t="s">
        <v>30</v>
      </c>
      <c r="AH38" s="16"/>
    </row>
    <row r="39" spans="1:34" ht="27.75" customHeight="1" thickBot="1">
      <c r="A39" s="9"/>
      <c r="B39" s="69">
        <f aca="true" t="shared" si="2" ref="B39:AF39">SUM(B28+B34+B35+B36+B37)</f>
        <v>0</v>
      </c>
      <c r="C39" s="69">
        <f t="shared" si="2"/>
        <v>0</v>
      </c>
      <c r="D39" s="69">
        <f t="shared" si="2"/>
        <v>0</v>
      </c>
      <c r="E39" s="69">
        <f t="shared" si="2"/>
        <v>0</v>
      </c>
      <c r="F39" s="69">
        <f t="shared" si="2"/>
        <v>0</v>
      </c>
      <c r="G39" s="69">
        <f t="shared" si="2"/>
        <v>0</v>
      </c>
      <c r="H39" s="69">
        <f t="shared" si="2"/>
        <v>0</v>
      </c>
      <c r="I39" s="69">
        <f t="shared" si="2"/>
        <v>0</v>
      </c>
      <c r="J39" s="69">
        <f t="shared" si="2"/>
        <v>0</v>
      </c>
      <c r="K39" s="69">
        <f t="shared" si="2"/>
        <v>0</v>
      </c>
      <c r="L39" s="69">
        <f t="shared" si="2"/>
        <v>0</v>
      </c>
      <c r="M39" s="69">
        <f t="shared" si="2"/>
        <v>0</v>
      </c>
      <c r="N39" s="69">
        <f t="shared" si="2"/>
        <v>0</v>
      </c>
      <c r="O39" s="69">
        <f t="shared" si="2"/>
        <v>0</v>
      </c>
      <c r="P39" s="69">
        <f t="shared" si="2"/>
        <v>0</v>
      </c>
      <c r="Q39" s="69">
        <f t="shared" si="2"/>
        <v>0</v>
      </c>
      <c r="R39" s="69">
        <f t="shared" si="2"/>
        <v>0</v>
      </c>
      <c r="S39" s="69">
        <f t="shared" si="2"/>
        <v>0</v>
      </c>
      <c r="T39" s="69">
        <f t="shared" si="2"/>
        <v>0</v>
      </c>
      <c r="U39" s="69">
        <f t="shared" si="2"/>
        <v>0</v>
      </c>
      <c r="V39" s="69">
        <f t="shared" si="2"/>
        <v>0</v>
      </c>
      <c r="W39" s="69">
        <f t="shared" si="2"/>
        <v>0</v>
      </c>
      <c r="X39" s="69">
        <f t="shared" si="2"/>
        <v>0</v>
      </c>
      <c r="Y39" s="69">
        <f t="shared" si="2"/>
        <v>0</v>
      </c>
      <c r="Z39" s="69">
        <f t="shared" si="2"/>
        <v>0</v>
      </c>
      <c r="AA39" s="69">
        <f t="shared" si="2"/>
        <v>0</v>
      </c>
      <c r="AB39" s="69">
        <f t="shared" si="2"/>
        <v>0</v>
      </c>
      <c r="AC39" s="69">
        <f t="shared" si="2"/>
        <v>0</v>
      </c>
      <c r="AD39" s="69">
        <f t="shared" si="2"/>
        <v>0</v>
      </c>
      <c r="AE39" s="69">
        <f t="shared" si="2"/>
        <v>0</v>
      </c>
      <c r="AF39" s="69">
        <f t="shared" si="2"/>
        <v>0</v>
      </c>
      <c r="AG39" s="69">
        <f>SUM(B39:AF39)/31</f>
        <v>0</v>
      </c>
      <c r="AH39" s="16"/>
    </row>
    <row r="40" spans="1:34" ht="27.75" customHeight="1">
      <c r="A40" s="10" t="s">
        <v>12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68"/>
      <c r="AH40" s="16"/>
    </row>
    <row r="41" spans="1:34" ht="27.75" customHeight="1">
      <c r="A41" s="1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68"/>
      <c r="AH41" s="16"/>
    </row>
    <row r="42" spans="1:34" ht="27.75" customHeight="1">
      <c r="A42" s="9" t="s">
        <v>13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49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68"/>
      <c r="AH42" s="16"/>
    </row>
    <row r="43" spans="1:34" ht="27.75" customHeight="1">
      <c r="A43" s="9" t="s">
        <v>32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68">
        <f>SUM(B43:AF43)</f>
        <v>0</v>
      </c>
      <c r="AH43" s="16"/>
    </row>
    <row r="44" spans="1:34" ht="27.75" customHeight="1">
      <c r="A44" s="9" t="s">
        <v>4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68"/>
      <c r="AH44" s="16"/>
    </row>
    <row r="45" spans="1:34" ht="27.75" customHeight="1">
      <c r="A45" s="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68"/>
      <c r="AH45" s="16"/>
    </row>
    <row r="46" spans="1:34" ht="27.75" customHeight="1">
      <c r="A46" s="9" t="s">
        <v>14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68"/>
      <c r="AH46" s="16"/>
    </row>
    <row r="47" spans="1:34" ht="27.75" customHeight="1">
      <c r="A47" s="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68"/>
      <c r="AH47" s="16"/>
    </row>
    <row r="48" spans="1:34" ht="27.75" customHeight="1">
      <c r="A48" s="9" t="s">
        <v>11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68"/>
      <c r="AH48" s="16"/>
    </row>
    <row r="49" spans="1:34" ht="27.75" customHeight="1">
      <c r="A49" s="9"/>
      <c r="B49" s="73"/>
      <c r="C49" s="73"/>
      <c r="D49" s="68"/>
      <c r="E49" s="50"/>
      <c r="F49" s="68"/>
      <c r="G49" s="68"/>
      <c r="H49" s="68"/>
      <c r="I49" s="50"/>
      <c r="J49" s="50"/>
      <c r="K49" s="68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68" t="s">
        <v>30</v>
      </c>
      <c r="AH49" s="16"/>
    </row>
    <row r="50" spans="1:34" ht="27.75" customHeight="1" thickBot="1">
      <c r="A50" s="9"/>
      <c r="B50" s="69">
        <f aca="true" t="shared" si="3" ref="B50:AD50">SUM(B42:B48)</f>
        <v>0</v>
      </c>
      <c r="C50" s="69">
        <f t="shared" si="3"/>
        <v>0</v>
      </c>
      <c r="D50" s="69">
        <f t="shared" si="3"/>
        <v>0</v>
      </c>
      <c r="E50" s="69">
        <f t="shared" si="3"/>
        <v>0</v>
      </c>
      <c r="F50" s="69">
        <f t="shared" si="3"/>
        <v>0</v>
      </c>
      <c r="G50" s="69">
        <f t="shared" si="3"/>
        <v>0</v>
      </c>
      <c r="H50" s="69">
        <f t="shared" si="3"/>
        <v>0</v>
      </c>
      <c r="I50" s="69">
        <v>4.6</v>
      </c>
      <c r="J50" s="69">
        <f t="shared" si="3"/>
        <v>0</v>
      </c>
      <c r="K50" s="69">
        <f t="shared" si="3"/>
        <v>0</v>
      </c>
      <c r="L50" s="69">
        <f t="shared" si="3"/>
        <v>0</v>
      </c>
      <c r="M50" s="69">
        <f t="shared" si="3"/>
        <v>0</v>
      </c>
      <c r="N50" s="69">
        <f t="shared" si="3"/>
        <v>0</v>
      </c>
      <c r="O50" s="69">
        <f t="shared" si="3"/>
        <v>0</v>
      </c>
      <c r="P50" s="69">
        <f t="shared" si="3"/>
        <v>0</v>
      </c>
      <c r="Q50" s="69">
        <f t="shared" si="3"/>
        <v>0</v>
      </c>
      <c r="R50" s="69">
        <f t="shared" si="3"/>
        <v>0</v>
      </c>
      <c r="S50" s="69">
        <f t="shared" si="3"/>
        <v>0</v>
      </c>
      <c r="T50" s="69">
        <f t="shared" si="3"/>
        <v>0</v>
      </c>
      <c r="U50" s="69">
        <f t="shared" si="3"/>
        <v>0</v>
      </c>
      <c r="V50" s="69">
        <f t="shared" si="3"/>
        <v>0</v>
      </c>
      <c r="W50" s="69">
        <f t="shared" si="3"/>
        <v>0</v>
      </c>
      <c r="X50" s="69">
        <f t="shared" si="3"/>
        <v>0</v>
      </c>
      <c r="Y50" s="69">
        <f t="shared" si="3"/>
        <v>0</v>
      </c>
      <c r="Z50" s="69">
        <f t="shared" si="3"/>
        <v>0</v>
      </c>
      <c r="AA50" s="69">
        <f t="shared" si="3"/>
        <v>0</v>
      </c>
      <c r="AB50" s="69">
        <f t="shared" si="3"/>
        <v>0</v>
      </c>
      <c r="AC50" s="69">
        <f t="shared" si="3"/>
        <v>0</v>
      </c>
      <c r="AD50" s="69">
        <f t="shared" si="3"/>
        <v>0</v>
      </c>
      <c r="AE50" s="69">
        <f>SUM(AE42:AE48)</f>
        <v>0</v>
      </c>
      <c r="AF50" s="69">
        <f>SUM(AF42:AF48)</f>
        <v>0</v>
      </c>
      <c r="AG50" s="69">
        <f>SUM(B50:AF50)/31</f>
        <v>0.14838709677419354</v>
      </c>
      <c r="AH50" s="10"/>
    </row>
    <row r="51" spans="1:34" ht="27.75" customHeight="1">
      <c r="A51" s="10" t="s">
        <v>15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68"/>
      <c r="AH51" s="10"/>
    </row>
    <row r="52" spans="1:34" ht="27.75" customHeight="1">
      <c r="A52" s="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68" t="s">
        <v>30</v>
      </c>
      <c r="AH52" s="16"/>
    </row>
    <row r="53" spans="1:34" ht="27.75" customHeight="1" thickBot="1">
      <c r="A53" s="9" t="s">
        <v>4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69">
        <f>SUM(B53:AF53)/31</f>
        <v>0</v>
      </c>
      <c r="AH53" s="16"/>
    </row>
    <row r="54" spans="1:34" ht="27.75" customHeight="1">
      <c r="A54" s="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68"/>
      <c r="AH54" s="16"/>
    </row>
    <row r="55" spans="1:34" ht="27.75" customHeight="1">
      <c r="A55" s="9" t="s">
        <v>16</v>
      </c>
      <c r="B55" s="50">
        <f aca="true" t="shared" si="4" ref="B55:AD55">SUM(B12+B25+B39+B50+B53)</f>
        <v>0</v>
      </c>
      <c r="C55" s="50">
        <f t="shared" si="4"/>
        <v>0</v>
      </c>
      <c r="D55" s="50">
        <f t="shared" si="4"/>
        <v>0</v>
      </c>
      <c r="E55" s="50">
        <f t="shared" si="4"/>
        <v>0</v>
      </c>
      <c r="F55" s="50">
        <f t="shared" si="4"/>
        <v>0</v>
      </c>
      <c r="G55" s="50">
        <f t="shared" si="4"/>
        <v>0</v>
      </c>
      <c r="H55" s="50">
        <f t="shared" si="4"/>
        <v>0</v>
      </c>
      <c r="I55" s="50">
        <f t="shared" si="4"/>
        <v>4.6</v>
      </c>
      <c r="J55" s="50">
        <f t="shared" si="4"/>
        <v>0</v>
      </c>
      <c r="K55" s="50">
        <f t="shared" si="4"/>
        <v>0</v>
      </c>
      <c r="L55" s="50">
        <f t="shared" si="4"/>
        <v>0</v>
      </c>
      <c r="M55" s="50">
        <f t="shared" si="4"/>
        <v>0</v>
      </c>
      <c r="N55" s="50">
        <f t="shared" si="4"/>
        <v>0</v>
      </c>
      <c r="O55" s="50">
        <f t="shared" si="4"/>
        <v>0</v>
      </c>
      <c r="P55" s="50">
        <f t="shared" si="4"/>
        <v>0</v>
      </c>
      <c r="Q55" s="50">
        <f t="shared" si="4"/>
        <v>0</v>
      </c>
      <c r="R55" s="50">
        <f t="shared" si="4"/>
        <v>0</v>
      </c>
      <c r="S55" s="50">
        <f t="shared" si="4"/>
        <v>0</v>
      </c>
      <c r="T55" s="50">
        <f t="shared" si="4"/>
        <v>0</v>
      </c>
      <c r="U55" s="50">
        <f t="shared" si="4"/>
        <v>0</v>
      </c>
      <c r="V55" s="50">
        <f t="shared" si="4"/>
        <v>0</v>
      </c>
      <c r="W55" s="50">
        <f t="shared" si="4"/>
        <v>0</v>
      </c>
      <c r="X55" s="50">
        <f t="shared" si="4"/>
        <v>0</v>
      </c>
      <c r="Y55" s="50">
        <f t="shared" si="4"/>
        <v>0</v>
      </c>
      <c r="Z55" s="50">
        <f t="shared" si="4"/>
        <v>0</v>
      </c>
      <c r="AA55" s="50">
        <f t="shared" si="4"/>
        <v>0</v>
      </c>
      <c r="AB55" s="50">
        <f t="shared" si="4"/>
        <v>0</v>
      </c>
      <c r="AC55" s="50">
        <f t="shared" si="4"/>
        <v>0</v>
      </c>
      <c r="AD55" s="50">
        <f t="shared" si="4"/>
        <v>0</v>
      </c>
      <c r="AE55" s="50">
        <f>SUM(AE12+AE25+AE39+AE50+AE53)</f>
        <v>0</v>
      </c>
      <c r="AF55" s="50">
        <f>SUM(AF12+AF25+AF39+AF50+AF53)</f>
        <v>0</v>
      </c>
      <c r="AG55" s="68"/>
      <c r="AH55" s="16"/>
    </row>
    <row r="56" spans="1:34" ht="27.75" customHeight="1">
      <c r="A56" s="9"/>
      <c r="B56" s="50"/>
      <c r="C56" s="7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68"/>
      <c r="AH56" s="16"/>
    </row>
    <row r="57" spans="1:34" ht="27.75" customHeight="1">
      <c r="A57" s="9" t="s">
        <v>17</v>
      </c>
      <c r="B57" s="74">
        <f aca="true" t="shared" si="5" ref="B57:AF57">-SUM(B21+B23+B36+B37+B46+B48)</f>
        <v>0</v>
      </c>
      <c r="C57" s="74">
        <f t="shared" si="5"/>
        <v>0</v>
      </c>
      <c r="D57" s="74">
        <f t="shared" si="5"/>
        <v>0</v>
      </c>
      <c r="E57" s="74">
        <f t="shared" si="5"/>
        <v>0</v>
      </c>
      <c r="F57" s="74">
        <f t="shared" si="5"/>
        <v>0</v>
      </c>
      <c r="G57" s="74">
        <f t="shared" si="5"/>
        <v>0</v>
      </c>
      <c r="H57" s="74">
        <f t="shared" si="5"/>
        <v>0</v>
      </c>
      <c r="I57" s="74">
        <f t="shared" si="5"/>
        <v>0</v>
      </c>
      <c r="J57" s="74">
        <f t="shared" si="5"/>
        <v>0</v>
      </c>
      <c r="K57" s="74">
        <f t="shared" si="5"/>
        <v>0</v>
      </c>
      <c r="L57" s="74">
        <f t="shared" si="5"/>
        <v>0</v>
      </c>
      <c r="M57" s="74">
        <f t="shared" si="5"/>
        <v>0</v>
      </c>
      <c r="N57" s="74">
        <f t="shared" si="5"/>
        <v>0</v>
      </c>
      <c r="O57" s="74">
        <f t="shared" si="5"/>
        <v>0</v>
      </c>
      <c r="P57" s="74">
        <f t="shared" si="5"/>
        <v>0</v>
      </c>
      <c r="Q57" s="74">
        <f t="shared" si="5"/>
        <v>0</v>
      </c>
      <c r="R57" s="74">
        <f t="shared" si="5"/>
        <v>0</v>
      </c>
      <c r="S57" s="74">
        <f t="shared" si="5"/>
        <v>0</v>
      </c>
      <c r="T57" s="74">
        <f t="shared" si="5"/>
        <v>0</v>
      </c>
      <c r="U57" s="74">
        <f t="shared" si="5"/>
        <v>0</v>
      </c>
      <c r="V57" s="74">
        <f t="shared" si="5"/>
        <v>0</v>
      </c>
      <c r="W57" s="74">
        <f t="shared" si="5"/>
        <v>0</v>
      </c>
      <c r="X57" s="74">
        <f t="shared" si="5"/>
        <v>0</v>
      </c>
      <c r="Y57" s="74">
        <f t="shared" si="5"/>
        <v>0</v>
      </c>
      <c r="Z57" s="74">
        <f t="shared" si="5"/>
        <v>0</v>
      </c>
      <c r="AA57" s="74">
        <f t="shared" si="5"/>
        <v>0</v>
      </c>
      <c r="AB57" s="74">
        <f t="shared" si="5"/>
        <v>0</v>
      </c>
      <c r="AC57" s="74">
        <f t="shared" si="5"/>
        <v>0</v>
      </c>
      <c r="AD57" s="74">
        <f t="shared" si="5"/>
        <v>0</v>
      </c>
      <c r="AE57" s="74">
        <f t="shared" si="5"/>
        <v>0</v>
      </c>
      <c r="AF57" s="74">
        <f t="shared" si="5"/>
        <v>0</v>
      </c>
      <c r="AG57" s="68"/>
      <c r="AH57" s="16"/>
    </row>
    <row r="58" spans="1:34" ht="27.75" customHeight="1">
      <c r="A58" s="9"/>
      <c r="B58" s="50"/>
      <c r="C58" s="50"/>
      <c r="D58" s="75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76" t="s">
        <v>30</v>
      </c>
      <c r="AH58" s="16"/>
    </row>
    <row r="59" spans="1:34" ht="27.75" customHeight="1" thickBot="1">
      <c r="A59" s="10" t="s">
        <v>22</v>
      </c>
      <c r="B59" s="69">
        <f aca="true" t="shared" si="6" ref="B59:AF59">SUM(B55:B57)</f>
        <v>0</v>
      </c>
      <c r="C59" s="69">
        <f t="shared" si="6"/>
        <v>0</v>
      </c>
      <c r="D59" s="69">
        <f t="shared" si="6"/>
        <v>0</v>
      </c>
      <c r="E59" s="69">
        <f t="shared" si="6"/>
        <v>0</v>
      </c>
      <c r="F59" s="69">
        <f t="shared" si="6"/>
        <v>0</v>
      </c>
      <c r="G59" s="69">
        <f t="shared" si="6"/>
        <v>0</v>
      </c>
      <c r="H59" s="69">
        <f t="shared" si="6"/>
        <v>0</v>
      </c>
      <c r="I59" s="69">
        <f t="shared" si="6"/>
        <v>4.6</v>
      </c>
      <c r="J59" s="69">
        <f t="shared" si="6"/>
        <v>0</v>
      </c>
      <c r="K59" s="69">
        <f t="shared" si="6"/>
        <v>0</v>
      </c>
      <c r="L59" s="69">
        <f t="shared" si="6"/>
        <v>0</v>
      </c>
      <c r="M59" s="69">
        <f t="shared" si="6"/>
        <v>0</v>
      </c>
      <c r="N59" s="69">
        <f t="shared" si="6"/>
        <v>0</v>
      </c>
      <c r="O59" s="69">
        <f t="shared" si="6"/>
        <v>0</v>
      </c>
      <c r="P59" s="69">
        <f t="shared" si="6"/>
        <v>0</v>
      </c>
      <c r="Q59" s="69">
        <f t="shared" si="6"/>
        <v>0</v>
      </c>
      <c r="R59" s="69">
        <f t="shared" si="6"/>
        <v>0</v>
      </c>
      <c r="S59" s="69">
        <f t="shared" si="6"/>
        <v>0</v>
      </c>
      <c r="T59" s="69">
        <f t="shared" si="6"/>
        <v>0</v>
      </c>
      <c r="U59" s="69">
        <f t="shared" si="6"/>
        <v>0</v>
      </c>
      <c r="V59" s="69">
        <f t="shared" si="6"/>
        <v>0</v>
      </c>
      <c r="W59" s="69">
        <f t="shared" si="6"/>
        <v>0</v>
      </c>
      <c r="X59" s="69">
        <f t="shared" si="6"/>
        <v>0</v>
      </c>
      <c r="Y59" s="69">
        <f t="shared" si="6"/>
        <v>0</v>
      </c>
      <c r="Z59" s="69">
        <f t="shared" si="6"/>
        <v>0</v>
      </c>
      <c r="AA59" s="69">
        <f t="shared" si="6"/>
        <v>0</v>
      </c>
      <c r="AB59" s="69">
        <f t="shared" si="6"/>
        <v>0</v>
      </c>
      <c r="AC59" s="69">
        <f t="shared" si="6"/>
        <v>0</v>
      </c>
      <c r="AD59" s="69">
        <f t="shared" si="6"/>
        <v>0</v>
      </c>
      <c r="AE59" s="69">
        <f t="shared" si="6"/>
        <v>0</v>
      </c>
      <c r="AF59" s="69">
        <f t="shared" si="6"/>
        <v>0</v>
      </c>
      <c r="AG59" s="77">
        <f>SUM(B59:AF59)/31</f>
        <v>0.14838709677419354</v>
      </c>
      <c r="AH59" s="16"/>
    </row>
    <row r="60" spans="1:34" ht="27.75" customHeight="1">
      <c r="A60" s="10"/>
      <c r="B60" s="29"/>
      <c r="C60" s="32"/>
      <c r="D60" s="32"/>
      <c r="E60" s="32"/>
      <c r="F60" s="32"/>
      <c r="G60" s="32"/>
      <c r="H60" s="23"/>
      <c r="I60" s="13"/>
      <c r="J60" s="13"/>
      <c r="K60" s="13"/>
      <c r="L60" s="13"/>
      <c r="M60" s="13"/>
      <c r="N60" s="13"/>
      <c r="O60" s="13"/>
      <c r="P60" s="13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16"/>
    </row>
    <row r="61" spans="1:33" ht="27.75" customHeight="1">
      <c r="A61" s="9" t="s">
        <v>20</v>
      </c>
      <c r="B61" s="15"/>
      <c r="C61" s="15"/>
      <c r="D61" s="15"/>
      <c r="E61" s="15"/>
      <c r="F61" s="15"/>
      <c r="G61" s="15"/>
      <c r="H61" s="15"/>
      <c r="I61" s="22"/>
      <c r="J61" s="22"/>
      <c r="K61" s="22"/>
      <c r="L61" s="22"/>
      <c r="M61" s="22"/>
      <c r="N61" s="22"/>
      <c r="O61" s="22"/>
      <c r="P61" s="22"/>
      <c r="Q61" s="23"/>
      <c r="R61" s="23"/>
      <c r="S61" s="15"/>
      <c r="T61" s="15"/>
      <c r="U61" s="15"/>
      <c r="V61" s="15"/>
      <c r="W61" s="15"/>
      <c r="X61" s="15"/>
      <c r="Y61" s="15"/>
      <c r="Z61" s="22"/>
      <c r="AA61" s="22"/>
      <c r="AB61" s="22"/>
      <c r="AC61" s="22"/>
      <c r="AD61" s="22"/>
      <c r="AE61" s="22"/>
      <c r="AF61" s="22"/>
      <c r="AG61" s="22"/>
    </row>
    <row r="62" spans="1:34" ht="20.25">
      <c r="A62" s="1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10"/>
    </row>
    <row r="63" spans="1:34" ht="20.25">
      <c r="A63" s="9"/>
      <c r="B63" s="9"/>
      <c r="C63" s="9"/>
      <c r="D63" s="9"/>
      <c r="E63" s="9"/>
      <c r="F63" s="9"/>
      <c r="G63" s="9"/>
      <c r="H63" s="9"/>
      <c r="I63" s="14"/>
      <c r="J63" s="14"/>
      <c r="K63" s="14"/>
      <c r="L63" s="14"/>
      <c r="M63" s="14"/>
      <c r="N63" s="14"/>
      <c r="O63" s="14"/>
      <c r="P63" s="14"/>
      <c r="Q63" s="8"/>
      <c r="R63" s="8"/>
      <c r="S63" s="9"/>
      <c r="T63" s="9"/>
      <c r="U63" s="9"/>
      <c r="V63" s="9"/>
      <c r="W63" s="9"/>
      <c r="X63" s="9"/>
      <c r="Y63" s="9"/>
      <c r="Z63" s="14"/>
      <c r="AA63" s="14"/>
      <c r="AB63" s="14"/>
      <c r="AC63" s="14"/>
      <c r="AD63" s="14"/>
      <c r="AE63" s="14"/>
      <c r="AF63" s="14"/>
      <c r="AG63" s="14"/>
      <c r="AH63" s="16"/>
    </row>
  </sheetData>
  <sheetProtection/>
  <printOptions/>
  <pageMargins left="0.5" right="0.6" top="0.49" bottom="0.5" header="0.5" footer="0.5"/>
  <pageSetup horizontalDpi="300" verticalDpi="300" orientation="landscape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61"/>
  <sheetViews>
    <sheetView zoomScale="50" zoomScaleNormal="50" zoomScalePageLayoutView="0" workbookViewId="0" topLeftCell="A1">
      <pane xSplit="1" ySplit="5" topLeftCell="L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9" sqref="B59:AE59"/>
    </sheetView>
  </sheetViews>
  <sheetFormatPr defaultColWidth="8.88671875" defaultRowHeight="15"/>
  <cols>
    <col min="1" max="1" width="30.77734375" style="0" customWidth="1"/>
    <col min="2" max="4" width="9.21484375" style="0" bestFit="1" customWidth="1"/>
    <col min="5" max="5" width="12.88671875" style="0" bestFit="1" customWidth="1"/>
    <col min="6" max="6" width="9.3359375" style="0" bestFit="1" customWidth="1"/>
    <col min="7" max="26" width="9.21484375" style="0" bestFit="1" customWidth="1"/>
    <col min="27" max="27" width="9.4453125" style="0" customWidth="1"/>
    <col min="28" max="31" width="9.21484375" style="0" bestFit="1" customWidth="1"/>
  </cols>
  <sheetData>
    <row r="1" spans="1:33" ht="20.25">
      <c r="A1" s="133" t="s">
        <v>23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</row>
    <row r="2" spans="1:33" ht="20.25">
      <c r="A2" s="133">
        <v>39911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</row>
    <row r="3" spans="1:33" ht="23.25">
      <c r="A3" s="135" t="s">
        <v>21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7"/>
      <c r="AA3" s="138"/>
      <c r="AB3" s="137"/>
      <c r="AC3" s="137"/>
      <c r="AD3" s="137"/>
      <c r="AE3" s="137"/>
      <c r="AF3" s="137"/>
      <c r="AG3" s="137"/>
    </row>
    <row r="4" spans="1:36" ht="23.25">
      <c r="A4" s="139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43"/>
      <c r="AI4" s="43"/>
      <c r="AJ4" s="43"/>
    </row>
    <row r="5" spans="1:33" ht="23.25">
      <c r="A5" s="141"/>
      <c r="B5" s="142">
        <v>1</v>
      </c>
      <c r="C5" s="142">
        <v>2</v>
      </c>
      <c r="D5" s="142">
        <v>3</v>
      </c>
      <c r="E5" s="142">
        <v>4</v>
      </c>
      <c r="F5" s="142">
        <v>5</v>
      </c>
      <c r="G5" s="142">
        <v>6</v>
      </c>
      <c r="H5" s="142">
        <v>7</v>
      </c>
      <c r="I5" s="142">
        <v>8</v>
      </c>
      <c r="J5" s="142">
        <v>9</v>
      </c>
      <c r="K5" s="142">
        <v>10</v>
      </c>
      <c r="L5" s="142">
        <v>11</v>
      </c>
      <c r="M5" s="142">
        <v>12</v>
      </c>
      <c r="N5" s="142">
        <v>13</v>
      </c>
      <c r="O5" s="142">
        <v>14</v>
      </c>
      <c r="P5" s="142">
        <v>15</v>
      </c>
      <c r="Q5" s="143">
        <v>16</v>
      </c>
      <c r="R5" s="143">
        <v>17</v>
      </c>
      <c r="S5" s="144">
        <v>18</v>
      </c>
      <c r="T5" s="144">
        <v>19</v>
      </c>
      <c r="U5" s="144">
        <v>20</v>
      </c>
      <c r="V5" s="144">
        <v>21</v>
      </c>
      <c r="W5" s="144">
        <v>22</v>
      </c>
      <c r="X5" s="144">
        <v>23</v>
      </c>
      <c r="Y5" s="144">
        <v>24</v>
      </c>
      <c r="Z5" s="143">
        <v>25</v>
      </c>
      <c r="AA5" s="143">
        <v>26</v>
      </c>
      <c r="AB5" s="143">
        <v>27</v>
      </c>
      <c r="AC5" s="143">
        <v>28</v>
      </c>
      <c r="AD5" s="143">
        <v>29</v>
      </c>
      <c r="AE5" s="143">
        <v>30</v>
      </c>
      <c r="AF5" s="143"/>
      <c r="AG5" s="143"/>
    </row>
    <row r="6" spans="1:33" ht="23.25">
      <c r="A6" s="145" t="s">
        <v>0</v>
      </c>
      <c r="B6" s="146"/>
      <c r="C6" s="146"/>
      <c r="D6" s="146"/>
      <c r="E6" s="146"/>
      <c r="F6" s="146"/>
      <c r="G6" s="146"/>
      <c r="H6" s="146"/>
      <c r="I6" s="147"/>
      <c r="J6" s="147"/>
      <c r="K6" s="147"/>
      <c r="L6" s="147"/>
      <c r="M6" s="147"/>
      <c r="N6" s="147"/>
      <c r="O6" s="147"/>
      <c r="P6" s="147"/>
      <c r="Q6" s="54"/>
      <c r="R6" s="54"/>
      <c r="S6" s="140"/>
      <c r="T6" s="140"/>
      <c r="U6" s="140"/>
      <c r="V6" s="140"/>
      <c r="W6" s="140"/>
      <c r="X6" s="140"/>
      <c r="Y6" s="140"/>
      <c r="Z6" s="54"/>
      <c r="AA6" s="54"/>
      <c r="AB6" s="54"/>
      <c r="AC6" s="54"/>
      <c r="AD6" s="54"/>
      <c r="AE6" s="54"/>
      <c r="AF6" s="54"/>
      <c r="AG6" s="54"/>
    </row>
    <row r="7" spans="1:33" ht="23.25">
      <c r="A7" s="141"/>
      <c r="B7" s="140"/>
      <c r="C7" s="140"/>
      <c r="D7" s="140"/>
      <c r="E7" s="140"/>
      <c r="F7" s="140"/>
      <c r="G7" s="140"/>
      <c r="H7" s="140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</row>
    <row r="8" spans="1:33" ht="23.25">
      <c r="A8" s="141" t="s">
        <v>1</v>
      </c>
      <c r="B8" s="120">
        <v>4.8</v>
      </c>
      <c r="C8" s="120">
        <v>4.8</v>
      </c>
      <c r="D8" s="120">
        <v>4.8</v>
      </c>
      <c r="E8" s="120">
        <v>4</v>
      </c>
      <c r="F8" s="120">
        <v>4</v>
      </c>
      <c r="G8" s="120">
        <v>4.3</v>
      </c>
      <c r="H8" s="120">
        <v>3.4</v>
      </c>
      <c r="I8" s="120">
        <v>3.9</v>
      </c>
      <c r="J8" s="120">
        <v>4.2</v>
      </c>
      <c r="K8" s="120">
        <v>4.1</v>
      </c>
      <c r="L8" s="120">
        <v>4.2</v>
      </c>
      <c r="M8" s="120">
        <v>4</v>
      </c>
      <c r="N8" s="120">
        <v>4.3</v>
      </c>
      <c r="O8" s="120">
        <v>3.6</v>
      </c>
      <c r="P8" s="120">
        <v>3.3</v>
      </c>
      <c r="Q8" s="120">
        <v>3.6</v>
      </c>
      <c r="R8" s="120">
        <v>2.9</v>
      </c>
      <c r="S8" s="120">
        <v>3.1</v>
      </c>
      <c r="T8" s="120">
        <v>3.2</v>
      </c>
      <c r="U8" s="120">
        <v>3.2</v>
      </c>
      <c r="V8" s="120">
        <v>3.7</v>
      </c>
      <c r="W8" s="120">
        <v>1.9</v>
      </c>
      <c r="X8" s="120">
        <v>3.9</v>
      </c>
      <c r="Y8" s="120">
        <v>3.6</v>
      </c>
      <c r="Z8" s="120">
        <v>3.6</v>
      </c>
      <c r="AA8" s="120">
        <v>3.6</v>
      </c>
      <c r="AB8" s="120">
        <v>3.4</v>
      </c>
      <c r="AC8" s="120">
        <v>3.8</v>
      </c>
      <c r="AD8" s="120">
        <v>3.4</v>
      </c>
      <c r="AE8" s="120">
        <v>3.7</v>
      </c>
      <c r="AF8" s="148"/>
      <c r="AG8" s="68"/>
    </row>
    <row r="9" spans="1:33" ht="23.25">
      <c r="A9" s="141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48"/>
      <c r="AG9" s="68"/>
    </row>
    <row r="10" spans="1:33" ht="23.25">
      <c r="A10" s="141" t="s">
        <v>2</v>
      </c>
      <c r="B10" s="120">
        <v>14.5</v>
      </c>
      <c r="C10" s="120">
        <v>13.2</v>
      </c>
      <c r="D10" s="120">
        <v>14.2</v>
      </c>
      <c r="E10" s="120">
        <v>12.1</v>
      </c>
      <c r="F10" s="120">
        <v>12.2</v>
      </c>
      <c r="G10" s="120">
        <v>13.6</v>
      </c>
      <c r="H10" s="120">
        <v>13.9</v>
      </c>
      <c r="I10" s="120">
        <v>13.9</v>
      </c>
      <c r="J10" s="120">
        <v>12.1</v>
      </c>
      <c r="K10" s="120">
        <v>15</v>
      </c>
      <c r="L10" s="120">
        <v>14.4</v>
      </c>
      <c r="M10" s="120">
        <v>12.9</v>
      </c>
      <c r="N10" s="120">
        <v>14.8</v>
      </c>
      <c r="O10" s="120">
        <v>14.3</v>
      </c>
      <c r="P10" s="120">
        <v>12.2</v>
      </c>
      <c r="Q10" s="120">
        <v>13.9</v>
      </c>
      <c r="R10" s="120">
        <v>12</v>
      </c>
      <c r="S10" s="120">
        <v>12.3</v>
      </c>
      <c r="T10" s="120">
        <v>13</v>
      </c>
      <c r="U10" s="120">
        <v>13.1</v>
      </c>
      <c r="V10" s="120">
        <v>12.2</v>
      </c>
      <c r="W10" s="120">
        <v>13.4</v>
      </c>
      <c r="X10" s="120">
        <v>12.5</v>
      </c>
      <c r="Y10" s="120">
        <v>12.3</v>
      </c>
      <c r="Z10" s="120">
        <v>13</v>
      </c>
      <c r="AA10" s="120">
        <v>13.3</v>
      </c>
      <c r="AB10" s="120">
        <v>14.3</v>
      </c>
      <c r="AC10" s="120">
        <v>14.4</v>
      </c>
      <c r="AD10" s="120">
        <v>14.3</v>
      </c>
      <c r="AE10" s="120">
        <v>13.8</v>
      </c>
      <c r="AF10" s="148"/>
      <c r="AG10" s="68"/>
    </row>
    <row r="11" spans="1:33" ht="23.25">
      <c r="A11" s="141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 t="s">
        <v>30</v>
      </c>
    </row>
    <row r="12" spans="1:33" ht="23.25">
      <c r="A12" s="141"/>
      <c r="B12" s="68">
        <f aca="true" t="shared" si="0" ref="B12:AE12">SUM(B8:B10)</f>
        <v>19.3</v>
      </c>
      <c r="C12" s="68">
        <f t="shared" si="0"/>
        <v>18</v>
      </c>
      <c r="D12" s="68">
        <f t="shared" si="0"/>
        <v>19</v>
      </c>
      <c r="E12" s="68">
        <f t="shared" si="0"/>
        <v>16.1</v>
      </c>
      <c r="F12" s="68">
        <f t="shared" si="0"/>
        <v>16.2</v>
      </c>
      <c r="G12" s="68">
        <f t="shared" si="0"/>
        <v>17.9</v>
      </c>
      <c r="H12" s="68">
        <f t="shared" si="0"/>
        <v>17.3</v>
      </c>
      <c r="I12" s="68">
        <f t="shared" si="0"/>
        <v>17.8</v>
      </c>
      <c r="J12" s="68">
        <f t="shared" si="0"/>
        <v>16.3</v>
      </c>
      <c r="K12" s="68">
        <f t="shared" si="0"/>
        <v>19.1</v>
      </c>
      <c r="L12" s="68">
        <f t="shared" si="0"/>
        <v>18.6</v>
      </c>
      <c r="M12" s="68">
        <f t="shared" si="0"/>
        <v>16.9</v>
      </c>
      <c r="N12" s="68">
        <f t="shared" si="0"/>
        <v>19.1</v>
      </c>
      <c r="O12" s="68">
        <f t="shared" si="0"/>
        <v>17.900000000000002</v>
      </c>
      <c r="P12" s="68">
        <f t="shared" si="0"/>
        <v>15.5</v>
      </c>
      <c r="Q12" s="68">
        <f t="shared" si="0"/>
        <v>17.5</v>
      </c>
      <c r="R12" s="68">
        <f t="shared" si="0"/>
        <v>14.9</v>
      </c>
      <c r="S12" s="68">
        <f t="shared" si="0"/>
        <v>15.4</v>
      </c>
      <c r="T12" s="68">
        <f t="shared" si="0"/>
        <v>16.2</v>
      </c>
      <c r="U12" s="68">
        <f t="shared" si="0"/>
        <v>16.3</v>
      </c>
      <c r="V12" s="68">
        <f t="shared" si="0"/>
        <v>15.899999999999999</v>
      </c>
      <c r="W12" s="68">
        <f t="shared" si="0"/>
        <v>15.3</v>
      </c>
      <c r="X12" s="68">
        <f t="shared" si="0"/>
        <v>16.4</v>
      </c>
      <c r="Y12" s="68">
        <f t="shared" si="0"/>
        <v>15.9</v>
      </c>
      <c r="Z12" s="68">
        <f t="shared" si="0"/>
        <v>16.6</v>
      </c>
      <c r="AA12" s="68">
        <f t="shared" si="0"/>
        <v>16.900000000000002</v>
      </c>
      <c r="AB12" s="68">
        <f t="shared" si="0"/>
        <v>17.7</v>
      </c>
      <c r="AC12" s="68">
        <f t="shared" si="0"/>
        <v>18.2</v>
      </c>
      <c r="AD12" s="68">
        <f t="shared" si="0"/>
        <v>17.7</v>
      </c>
      <c r="AE12" s="68">
        <f t="shared" si="0"/>
        <v>17.5</v>
      </c>
      <c r="AF12" s="68"/>
      <c r="AG12" s="68">
        <f>SUM(B12:AE12)/30</f>
        <v>17.11333333333333</v>
      </c>
    </row>
    <row r="13" spans="1:33" ht="23.25">
      <c r="A13" s="145" t="s">
        <v>3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</row>
    <row r="14" spans="1:33" ht="23.25">
      <c r="A14" s="141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149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</row>
    <row r="15" spans="1:33" ht="23.25">
      <c r="A15" s="141" t="s">
        <v>19</v>
      </c>
      <c r="B15" s="150">
        <v>14.983229</v>
      </c>
      <c r="C15" s="150">
        <v>13.759116</v>
      </c>
      <c r="D15" s="150">
        <v>11.193835</v>
      </c>
      <c r="E15" s="150">
        <v>14.248762</v>
      </c>
      <c r="F15" s="150">
        <v>15.501194</v>
      </c>
      <c r="G15" s="150">
        <v>15.696107</v>
      </c>
      <c r="H15" s="150">
        <v>14.278518</v>
      </c>
      <c r="I15" s="150">
        <v>15.048536</v>
      </c>
      <c r="J15" s="151">
        <v>14.430478</v>
      </c>
      <c r="K15" s="151">
        <v>10.380747</v>
      </c>
      <c r="L15" s="151">
        <v>15.057099</v>
      </c>
      <c r="M15" s="151">
        <v>15.120353</v>
      </c>
      <c r="N15" s="151">
        <v>15.319417</v>
      </c>
      <c r="O15" s="151">
        <v>15.200132</v>
      </c>
      <c r="P15" s="151">
        <v>14.626885</v>
      </c>
      <c r="Q15" s="151">
        <v>15.073296</v>
      </c>
      <c r="R15" s="151">
        <v>15.53967</v>
      </c>
      <c r="S15" s="151">
        <v>15.070699</v>
      </c>
      <c r="T15" s="151">
        <v>14.598027</v>
      </c>
      <c r="U15" s="151">
        <v>15.783942</v>
      </c>
      <c r="V15" s="151">
        <v>15.072586</v>
      </c>
      <c r="W15" s="151">
        <v>15.384396</v>
      </c>
      <c r="X15" s="151">
        <v>15.25804</v>
      </c>
      <c r="Y15" s="151">
        <v>14.627684</v>
      </c>
      <c r="Z15" s="151">
        <v>15.581453</v>
      </c>
      <c r="AA15" s="151">
        <v>15.28237</v>
      </c>
      <c r="AB15" s="151">
        <v>15.735485</v>
      </c>
      <c r="AC15" s="151">
        <v>16.966058</v>
      </c>
      <c r="AD15" s="151">
        <v>16.322449</v>
      </c>
      <c r="AE15" s="151">
        <v>15.182968</v>
      </c>
      <c r="AF15" s="68"/>
      <c r="AG15" s="68"/>
    </row>
    <row r="16" spans="1:33" ht="23.25">
      <c r="A16" s="14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68"/>
      <c r="AG16" s="68"/>
    </row>
    <row r="17" spans="1:33" ht="23.25">
      <c r="A17" s="152" t="s">
        <v>28</v>
      </c>
      <c r="B17" s="153">
        <v>-0.865268</v>
      </c>
      <c r="C17" s="153">
        <v>-0.879211</v>
      </c>
      <c r="D17" s="153">
        <v>-0.892319</v>
      </c>
      <c r="E17" s="153">
        <v>-0.837163</v>
      </c>
      <c r="F17" s="153">
        <v>-0.943448</v>
      </c>
      <c r="G17" s="153">
        <v>-0.876418</v>
      </c>
      <c r="H17" s="153">
        <v>-0.894289</v>
      </c>
      <c r="I17" s="153">
        <v>-0.870432</v>
      </c>
      <c r="J17" s="153">
        <v>-0.897017</v>
      </c>
      <c r="K17" s="153">
        <v>-0.69326</v>
      </c>
      <c r="L17" s="153">
        <v>-0.874674</v>
      </c>
      <c r="M17" s="153">
        <v>-0.897702</v>
      </c>
      <c r="N17" s="153">
        <v>-0.874112</v>
      </c>
      <c r="O17" s="153">
        <v>-0.86662</v>
      </c>
      <c r="P17" s="153">
        <v>-0.841113</v>
      </c>
      <c r="Q17" s="153">
        <v>-0.905052</v>
      </c>
      <c r="R17" s="153">
        <v>-0.864611</v>
      </c>
      <c r="S17" s="153">
        <v>-0.860144</v>
      </c>
      <c r="T17" s="153">
        <v>-0.635077</v>
      </c>
      <c r="U17" s="153">
        <v>-0.638205</v>
      </c>
      <c r="V17" s="153">
        <v>-0.644694</v>
      </c>
      <c r="W17" s="153">
        <v>-0.687827</v>
      </c>
      <c r="X17" s="153">
        <v>-0.702</v>
      </c>
      <c r="Y17" s="153">
        <v>-0.421608</v>
      </c>
      <c r="Z17" s="153">
        <v>-0.702999</v>
      </c>
      <c r="AA17" s="153">
        <v>-0.709758</v>
      </c>
      <c r="AB17" s="151">
        <v>-0.707627</v>
      </c>
      <c r="AC17" s="151">
        <v>-0.72282</v>
      </c>
      <c r="AD17" s="151">
        <v>-0.727206</v>
      </c>
      <c r="AE17" s="151">
        <v>-0.6961</v>
      </c>
      <c r="AF17" s="68"/>
      <c r="AG17" s="68"/>
    </row>
    <row r="18" spans="1:33" ht="23.25">
      <c r="A18" s="14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68"/>
      <c r="AG18" s="68"/>
    </row>
    <row r="19" spans="1:33" ht="23.25">
      <c r="A19" s="141" t="s">
        <v>5</v>
      </c>
      <c r="B19" s="151">
        <v>3.140362</v>
      </c>
      <c r="C19" s="151">
        <v>3.102498</v>
      </c>
      <c r="D19" s="151">
        <v>3.102498</v>
      </c>
      <c r="E19" s="151">
        <v>3.187</v>
      </c>
      <c r="F19" s="151">
        <v>3.187</v>
      </c>
      <c r="G19" s="151">
        <v>2.603108</v>
      </c>
      <c r="H19" s="151">
        <v>3.190807</v>
      </c>
      <c r="I19" s="151">
        <v>3.187583</v>
      </c>
      <c r="J19" s="151">
        <v>0</v>
      </c>
      <c r="K19" s="151">
        <v>3.145015</v>
      </c>
      <c r="L19" s="151">
        <v>3.159553</v>
      </c>
      <c r="M19" s="151">
        <v>3.314448</v>
      </c>
      <c r="N19" s="151">
        <v>3.217377</v>
      </c>
      <c r="O19" s="151">
        <v>3.173236</v>
      </c>
      <c r="P19" s="151">
        <v>3.194359</v>
      </c>
      <c r="Q19" s="151">
        <v>3.227036</v>
      </c>
      <c r="R19" s="151">
        <v>3.173542</v>
      </c>
      <c r="S19" s="151">
        <v>3.197045</v>
      </c>
      <c r="T19" s="151">
        <v>0</v>
      </c>
      <c r="U19" s="151">
        <v>3.049035</v>
      </c>
      <c r="V19" s="151">
        <v>3.085567</v>
      </c>
      <c r="W19" s="151">
        <v>3.126971</v>
      </c>
      <c r="X19" s="151">
        <v>3.155649</v>
      </c>
      <c r="Y19" s="151">
        <v>3.168522</v>
      </c>
      <c r="Z19" s="151">
        <v>3.072799</v>
      </c>
      <c r="AA19" s="151">
        <v>3.172966</v>
      </c>
      <c r="AB19" s="151">
        <v>3.470741</v>
      </c>
      <c r="AC19" s="151">
        <v>2.832419</v>
      </c>
      <c r="AD19" s="151">
        <v>3.155</v>
      </c>
      <c r="AE19" s="151">
        <v>3.109683</v>
      </c>
      <c r="AF19" s="68"/>
      <c r="AG19" s="68"/>
    </row>
    <row r="20" spans="1:33" ht="23.25">
      <c r="A20" s="141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68"/>
      <c r="AG20" s="68"/>
    </row>
    <row r="21" spans="1:33" ht="23.25">
      <c r="A21" s="141" t="s">
        <v>6</v>
      </c>
      <c r="B21" s="153">
        <v>0</v>
      </c>
      <c r="C21" s="153">
        <v>0</v>
      </c>
      <c r="D21" s="153">
        <v>0</v>
      </c>
      <c r="E21" s="153">
        <v>0</v>
      </c>
      <c r="F21" s="153">
        <v>0</v>
      </c>
      <c r="G21" s="153">
        <v>0</v>
      </c>
      <c r="H21" s="153">
        <v>0</v>
      </c>
      <c r="I21" s="153">
        <v>0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53">
        <v>0</v>
      </c>
      <c r="Q21" s="153">
        <v>0</v>
      </c>
      <c r="R21" s="153">
        <v>0</v>
      </c>
      <c r="S21" s="153">
        <v>0</v>
      </c>
      <c r="T21" s="153">
        <v>0</v>
      </c>
      <c r="U21" s="153">
        <v>0</v>
      </c>
      <c r="V21" s="153">
        <v>0</v>
      </c>
      <c r="W21" s="153">
        <v>0</v>
      </c>
      <c r="X21" s="153">
        <v>0</v>
      </c>
      <c r="Y21" s="153">
        <v>0</v>
      </c>
      <c r="Z21" s="153">
        <v>0</v>
      </c>
      <c r="AA21" s="153">
        <v>0</v>
      </c>
      <c r="AB21" s="151">
        <v>0</v>
      </c>
      <c r="AC21" s="151">
        <v>0</v>
      </c>
      <c r="AD21" s="151">
        <v>0</v>
      </c>
      <c r="AE21" s="151">
        <v>0</v>
      </c>
      <c r="AF21" s="148"/>
      <c r="AG21" s="68"/>
    </row>
    <row r="22" spans="1:33" ht="23.25">
      <c r="A22" s="141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68"/>
      <c r="AG22" s="68"/>
    </row>
    <row r="23" spans="1:33" ht="23.25">
      <c r="A23" s="141" t="s">
        <v>7</v>
      </c>
      <c r="B23" s="153">
        <v>0</v>
      </c>
      <c r="C23" s="153">
        <v>0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53">
        <v>0</v>
      </c>
      <c r="Q23" s="153">
        <v>0</v>
      </c>
      <c r="R23" s="153">
        <v>0</v>
      </c>
      <c r="S23" s="153">
        <v>0</v>
      </c>
      <c r="T23" s="153">
        <v>0</v>
      </c>
      <c r="U23" s="153">
        <v>0</v>
      </c>
      <c r="V23" s="153">
        <v>0</v>
      </c>
      <c r="W23" s="153">
        <v>0</v>
      </c>
      <c r="X23" s="153">
        <v>0</v>
      </c>
      <c r="Y23" s="153">
        <v>0</v>
      </c>
      <c r="Z23" s="153">
        <v>0</v>
      </c>
      <c r="AA23" s="153">
        <v>0</v>
      </c>
      <c r="AB23" s="151">
        <v>0</v>
      </c>
      <c r="AC23" s="151">
        <v>0</v>
      </c>
      <c r="AD23" s="151">
        <v>0</v>
      </c>
      <c r="AE23" s="151">
        <v>0</v>
      </c>
      <c r="AF23" s="148"/>
      <c r="AG23" s="68"/>
    </row>
    <row r="24" spans="1:33" ht="23.25">
      <c r="A24" s="141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68"/>
      <c r="S24" s="68"/>
      <c r="T24" s="68"/>
      <c r="U24" s="68"/>
      <c r="V24" s="68"/>
      <c r="W24" s="151"/>
      <c r="X24" s="151"/>
      <c r="Y24" s="151"/>
      <c r="Z24" s="151"/>
      <c r="AA24" s="151"/>
      <c r="AB24" s="151"/>
      <c r="AC24" s="151"/>
      <c r="AD24" s="151"/>
      <c r="AE24" s="151"/>
      <c r="AF24" s="68"/>
      <c r="AG24" s="68" t="s">
        <v>30</v>
      </c>
    </row>
    <row r="25" spans="1:33" ht="23.25">
      <c r="A25" s="141"/>
      <c r="B25" s="68">
        <f aca="true" t="shared" si="1" ref="B25:Q25">SUM(B15:B24)</f>
        <v>17.258323</v>
      </c>
      <c r="C25" s="68">
        <f t="shared" si="1"/>
        <v>15.982403000000001</v>
      </c>
      <c r="D25" s="68">
        <f t="shared" si="1"/>
        <v>13.404014</v>
      </c>
      <c r="E25" s="68">
        <f t="shared" si="1"/>
        <v>16.598599</v>
      </c>
      <c r="F25" s="68">
        <f t="shared" si="1"/>
        <v>17.744746</v>
      </c>
      <c r="G25" s="68">
        <f t="shared" si="1"/>
        <v>17.422797</v>
      </c>
      <c r="H25" s="68">
        <f t="shared" si="1"/>
        <v>16.575036</v>
      </c>
      <c r="I25" s="68">
        <f t="shared" si="1"/>
        <v>17.365687</v>
      </c>
      <c r="J25" s="68">
        <f t="shared" si="1"/>
        <v>13.533461</v>
      </c>
      <c r="K25" s="68">
        <f t="shared" si="1"/>
        <v>12.832501999999998</v>
      </c>
      <c r="L25" s="68">
        <f t="shared" si="1"/>
        <v>17.341977999999997</v>
      </c>
      <c r="M25" s="68">
        <f t="shared" si="1"/>
        <v>17.537098999999998</v>
      </c>
      <c r="N25" s="68">
        <f t="shared" si="1"/>
        <v>17.662682</v>
      </c>
      <c r="O25" s="68">
        <f t="shared" si="1"/>
        <v>17.506748</v>
      </c>
      <c r="P25" s="68">
        <f t="shared" si="1"/>
        <v>16.980131</v>
      </c>
      <c r="Q25" s="68">
        <f t="shared" si="1"/>
        <v>17.39528</v>
      </c>
      <c r="R25" s="68">
        <f aca="true" t="shared" si="2" ref="R25:AA25">SUM(R15:R24)</f>
        <v>17.848601</v>
      </c>
      <c r="S25" s="68">
        <f t="shared" si="2"/>
        <v>17.4076</v>
      </c>
      <c r="T25" s="68">
        <f t="shared" si="2"/>
        <v>13.96295</v>
      </c>
      <c r="U25" s="68">
        <f t="shared" si="2"/>
        <v>18.194772</v>
      </c>
      <c r="V25" s="68">
        <f t="shared" si="2"/>
        <v>17.513459</v>
      </c>
      <c r="W25" s="68">
        <f t="shared" si="2"/>
        <v>17.82354</v>
      </c>
      <c r="X25" s="68">
        <f t="shared" si="2"/>
        <v>17.711689</v>
      </c>
      <c r="Y25" s="68">
        <f t="shared" si="2"/>
        <v>17.374598</v>
      </c>
      <c r="Z25" s="68">
        <f t="shared" si="2"/>
        <v>17.951253</v>
      </c>
      <c r="AA25" s="68">
        <f t="shared" si="2"/>
        <v>17.745578</v>
      </c>
      <c r="AB25" s="68">
        <f>SUM(AB15:AB24)</f>
        <v>18.498599</v>
      </c>
      <c r="AC25" s="68">
        <f>SUM(AC15:AC24)</f>
        <v>19.075657</v>
      </c>
      <c r="AD25" s="68">
        <f>SUM(AD15:AD24)</f>
        <v>18.750242999999998</v>
      </c>
      <c r="AE25" s="68">
        <f>SUM(AE15:AE24)</f>
        <v>17.596551</v>
      </c>
      <c r="AF25" s="68"/>
      <c r="AG25" s="68">
        <f>SUM(B25:AE25)/30</f>
        <v>17.019885866666662</v>
      </c>
    </row>
    <row r="26" spans="1:33" ht="23.25">
      <c r="A26" s="154" t="s">
        <v>8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</row>
    <row r="27" spans="1:33" ht="23.25">
      <c r="A27" s="141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</row>
    <row r="28" spans="1:33" ht="23.25">
      <c r="A28" s="155" t="s">
        <v>9</v>
      </c>
      <c r="B28" s="120">
        <v>13.14</v>
      </c>
      <c r="C28" s="120">
        <v>13.11</v>
      </c>
      <c r="D28" s="120">
        <v>14.88</v>
      </c>
      <c r="E28" s="120">
        <v>14.21</v>
      </c>
      <c r="F28" s="120">
        <v>15.68</v>
      </c>
      <c r="G28" s="120">
        <v>14.89</v>
      </c>
      <c r="H28" s="120">
        <v>12.96</v>
      </c>
      <c r="I28" s="120">
        <v>15.59</v>
      </c>
      <c r="J28" s="120">
        <v>12.88</v>
      </c>
      <c r="K28" s="120">
        <v>14.18</v>
      </c>
      <c r="L28" s="120">
        <v>12.82</v>
      </c>
      <c r="M28" s="120">
        <v>12.92</v>
      </c>
      <c r="N28" s="120">
        <v>13.24</v>
      </c>
      <c r="O28" s="120">
        <v>14.74</v>
      </c>
      <c r="P28" s="120">
        <v>15.33</v>
      </c>
      <c r="Q28" s="120">
        <v>15.8</v>
      </c>
      <c r="R28" s="120">
        <v>15.97</v>
      </c>
      <c r="S28" s="120">
        <v>15.97</v>
      </c>
      <c r="T28" s="120">
        <v>15.39</v>
      </c>
      <c r="U28" s="120">
        <v>14.69</v>
      </c>
      <c r="V28" s="120">
        <v>14.68</v>
      </c>
      <c r="W28" s="120">
        <v>14.89</v>
      </c>
      <c r="X28" s="120">
        <v>13.93</v>
      </c>
      <c r="Y28" s="120">
        <v>15.2</v>
      </c>
      <c r="Z28" s="120">
        <v>14.73</v>
      </c>
      <c r="AA28" s="120">
        <v>15.71</v>
      </c>
      <c r="AB28" s="120">
        <v>16.08</v>
      </c>
      <c r="AC28" s="120">
        <v>15.56</v>
      </c>
      <c r="AD28" s="120">
        <v>16.6</v>
      </c>
      <c r="AE28" s="120">
        <v>16.16</v>
      </c>
      <c r="AF28" s="68"/>
      <c r="AG28" s="68"/>
    </row>
    <row r="29" spans="1:33" ht="23.25">
      <c r="A29" s="155" t="s">
        <v>10</v>
      </c>
      <c r="B29" s="120">
        <v>0</v>
      </c>
      <c r="C29" s="120">
        <v>0</v>
      </c>
      <c r="D29" s="120">
        <v>0</v>
      </c>
      <c r="E29" s="120">
        <v>0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0">
        <v>0</v>
      </c>
      <c r="Z29" s="120">
        <v>0</v>
      </c>
      <c r="AA29" s="120">
        <v>0</v>
      </c>
      <c r="AB29" s="120">
        <v>0</v>
      </c>
      <c r="AC29" s="120">
        <v>0</v>
      </c>
      <c r="AD29" s="120">
        <v>0</v>
      </c>
      <c r="AE29" s="120">
        <v>0</v>
      </c>
      <c r="AF29" s="68"/>
      <c r="AG29" s="68"/>
    </row>
    <row r="30" spans="1:33" ht="23.25">
      <c r="A30" s="155" t="s">
        <v>25</v>
      </c>
      <c r="B30" s="156">
        <v>64</v>
      </c>
      <c r="C30" s="156">
        <v>64</v>
      </c>
      <c r="D30" s="156">
        <v>65</v>
      </c>
      <c r="E30" s="156">
        <v>56</v>
      </c>
      <c r="F30" s="156">
        <v>59</v>
      </c>
      <c r="G30" s="156">
        <v>56</v>
      </c>
      <c r="H30" s="156">
        <v>65</v>
      </c>
      <c r="I30" s="156">
        <v>58</v>
      </c>
      <c r="J30" s="156">
        <v>57</v>
      </c>
      <c r="K30" s="156">
        <v>55</v>
      </c>
      <c r="L30" s="156">
        <v>55</v>
      </c>
      <c r="M30" s="156">
        <v>57</v>
      </c>
      <c r="N30" s="156">
        <v>59</v>
      </c>
      <c r="O30" s="156">
        <v>54</v>
      </c>
      <c r="P30" s="156">
        <v>55</v>
      </c>
      <c r="Q30" s="156">
        <v>49</v>
      </c>
      <c r="R30" s="156">
        <v>53</v>
      </c>
      <c r="S30" s="156">
        <v>53</v>
      </c>
      <c r="T30" s="156">
        <v>54</v>
      </c>
      <c r="U30" s="156">
        <v>48</v>
      </c>
      <c r="V30" s="156">
        <v>49</v>
      </c>
      <c r="W30" s="156">
        <v>51</v>
      </c>
      <c r="X30" s="156">
        <v>55</v>
      </c>
      <c r="Y30" s="156">
        <v>57</v>
      </c>
      <c r="Z30" s="156">
        <v>56</v>
      </c>
      <c r="AA30" s="156">
        <v>51</v>
      </c>
      <c r="AB30" s="156">
        <v>54</v>
      </c>
      <c r="AC30" s="156">
        <v>64</v>
      </c>
      <c r="AD30" s="156">
        <v>50</v>
      </c>
      <c r="AE30" s="156">
        <v>59</v>
      </c>
      <c r="AF30" s="68"/>
      <c r="AG30" s="68"/>
    </row>
    <row r="31" spans="1:33" ht="23.25">
      <c r="A31" s="155" t="s">
        <v>24</v>
      </c>
      <c r="B31" s="157">
        <v>0</v>
      </c>
      <c r="C31" s="157">
        <v>0</v>
      </c>
      <c r="D31" s="157">
        <v>0</v>
      </c>
      <c r="E31" s="157">
        <v>0</v>
      </c>
      <c r="F31" s="157">
        <v>0</v>
      </c>
      <c r="G31" s="157">
        <v>0</v>
      </c>
      <c r="H31" s="157">
        <v>0</v>
      </c>
      <c r="I31" s="157">
        <v>0</v>
      </c>
      <c r="J31" s="157">
        <v>0</v>
      </c>
      <c r="K31" s="157">
        <v>0</v>
      </c>
      <c r="L31" s="157">
        <v>0</v>
      </c>
      <c r="M31" s="157">
        <v>0</v>
      </c>
      <c r="N31" s="157">
        <v>0</v>
      </c>
      <c r="O31" s="157">
        <v>0</v>
      </c>
      <c r="P31" s="157">
        <v>0</v>
      </c>
      <c r="Q31" s="157">
        <v>0</v>
      </c>
      <c r="R31" s="157">
        <v>0</v>
      </c>
      <c r="S31" s="157">
        <v>0</v>
      </c>
      <c r="T31" s="157">
        <v>0</v>
      </c>
      <c r="U31" s="157">
        <v>0</v>
      </c>
      <c r="V31" s="157">
        <v>0</v>
      </c>
      <c r="W31" s="157">
        <v>0</v>
      </c>
      <c r="X31" s="157">
        <v>0</v>
      </c>
      <c r="Y31" s="157">
        <v>0</v>
      </c>
      <c r="Z31" s="157">
        <v>0</v>
      </c>
      <c r="AA31" s="157">
        <v>0</v>
      </c>
      <c r="AB31" s="157">
        <v>0</v>
      </c>
      <c r="AC31" s="157">
        <v>0</v>
      </c>
      <c r="AD31" s="157">
        <v>0</v>
      </c>
      <c r="AE31" s="157">
        <v>0</v>
      </c>
      <c r="AF31" s="68"/>
      <c r="AG31" s="68"/>
    </row>
    <row r="32" spans="1:33" ht="23.25">
      <c r="A32" s="155" t="s">
        <v>26</v>
      </c>
      <c r="B32" s="157">
        <v>0</v>
      </c>
      <c r="C32" s="157">
        <v>0</v>
      </c>
      <c r="D32" s="157">
        <v>0</v>
      </c>
      <c r="E32" s="157">
        <v>0</v>
      </c>
      <c r="F32" s="157">
        <v>0</v>
      </c>
      <c r="G32" s="157">
        <v>0</v>
      </c>
      <c r="H32" s="157">
        <v>0</v>
      </c>
      <c r="I32" s="157">
        <v>0</v>
      </c>
      <c r="J32" s="157">
        <v>0</v>
      </c>
      <c r="K32" s="157">
        <v>0</v>
      </c>
      <c r="L32" s="157">
        <v>0</v>
      </c>
      <c r="M32" s="157">
        <v>0</v>
      </c>
      <c r="N32" s="157">
        <v>0</v>
      </c>
      <c r="O32" s="157">
        <v>0</v>
      </c>
      <c r="P32" s="157">
        <v>0</v>
      </c>
      <c r="Q32" s="157">
        <v>0</v>
      </c>
      <c r="R32" s="157">
        <v>0</v>
      </c>
      <c r="S32" s="157">
        <v>0</v>
      </c>
      <c r="T32" s="157">
        <v>0</v>
      </c>
      <c r="U32" s="157">
        <v>0</v>
      </c>
      <c r="V32" s="157">
        <v>0</v>
      </c>
      <c r="W32" s="157">
        <v>0</v>
      </c>
      <c r="X32" s="157">
        <v>0</v>
      </c>
      <c r="Y32" s="157">
        <v>0</v>
      </c>
      <c r="Z32" s="157">
        <v>0</v>
      </c>
      <c r="AA32" s="157">
        <v>0</v>
      </c>
      <c r="AB32" s="157">
        <v>0</v>
      </c>
      <c r="AC32" s="157">
        <v>0</v>
      </c>
      <c r="AD32" s="157">
        <v>0</v>
      </c>
      <c r="AE32" s="157">
        <v>0</v>
      </c>
      <c r="AF32" s="68"/>
      <c r="AG32" s="68"/>
    </row>
    <row r="33" spans="1:33" ht="23.25">
      <c r="A33" s="155" t="s">
        <v>27</v>
      </c>
      <c r="B33" s="157">
        <v>0</v>
      </c>
      <c r="C33" s="157">
        <v>0</v>
      </c>
      <c r="D33" s="157">
        <v>0</v>
      </c>
      <c r="E33" s="157">
        <v>0</v>
      </c>
      <c r="F33" s="157">
        <v>0</v>
      </c>
      <c r="G33" s="157">
        <v>0</v>
      </c>
      <c r="H33" s="157">
        <v>0</v>
      </c>
      <c r="I33" s="157">
        <v>0</v>
      </c>
      <c r="J33" s="157">
        <v>0</v>
      </c>
      <c r="K33" s="157">
        <v>0</v>
      </c>
      <c r="L33" s="157">
        <v>0</v>
      </c>
      <c r="M33" s="157">
        <v>0</v>
      </c>
      <c r="N33" s="157">
        <v>0</v>
      </c>
      <c r="O33" s="157">
        <v>0</v>
      </c>
      <c r="P33" s="157">
        <v>0</v>
      </c>
      <c r="Q33" s="157">
        <v>0</v>
      </c>
      <c r="R33" s="157">
        <v>0</v>
      </c>
      <c r="S33" s="157">
        <v>0</v>
      </c>
      <c r="T33" s="157">
        <v>0</v>
      </c>
      <c r="U33" s="157">
        <v>0</v>
      </c>
      <c r="V33" s="157">
        <v>0</v>
      </c>
      <c r="W33" s="157">
        <v>0</v>
      </c>
      <c r="X33" s="157">
        <v>0</v>
      </c>
      <c r="Y33" s="157">
        <v>0</v>
      </c>
      <c r="Z33" s="157">
        <v>0</v>
      </c>
      <c r="AA33" s="157">
        <v>0</v>
      </c>
      <c r="AB33" s="157">
        <v>0</v>
      </c>
      <c r="AC33" s="157">
        <v>0</v>
      </c>
      <c r="AD33" s="157">
        <v>0</v>
      </c>
      <c r="AE33" s="157">
        <v>0</v>
      </c>
      <c r="AF33" s="68"/>
      <c r="AG33" s="68"/>
    </row>
    <row r="34" spans="1:33" ht="23.25">
      <c r="A34" s="155" t="s">
        <v>18</v>
      </c>
      <c r="B34" s="120">
        <v>0</v>
      </c>
      <c r="C34" s="120">
        <v>0</v>
      </c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0">
        <v>0</v>
      </c>
      <c r="AC34" s="120">
        <v>0</v>
      </c>
      <c r="AD34" s="120">
        <v>0</v>
      </c>
      <c r="AE34" s="120">
        <v>0</v>
      </c>
      <c r="AF34" s="68"/>
      <c r="AG34" s="68"/>
    </row>
    <row r="35" spans="1:33" ht="23.25">
      <c r="A35" s="155" t="s">
        <v>5</v>
      </c>
      <c r="B35" s="158">
        <v>0.224</v>
      </c>
      <c r="C35" s="158">
        <v>0.224</v>
      </c>
      <c r="D35" s="158">
        <v>0.224</v>
      </c>
      <c r="E35" s="158">
        <v>0.224</v>
      </c>
      <c r="F35" s="158">
        <v>0.224</v>
      </c>
      <c r="G35" s="158">
        <v>0.224</v>
      </c>
      <c r="H35" s="158">
        <v>0.224</v>
      </c>
      <c r="I35" s="158">
        <v>0.174</v>
      </c>
      <c r="J35" s="158">
        <v>0.174</v>
      </c>
      <c r="K35" s="158">
        <v>0.174</v>
      </c>
      <c r="L35" s="158">
        <v>0.174</v>
      </c>
      <c r="M35" s="158">
        <v>0.174</v>
      </c>
      <c r="N35" s="158">
        <v>0.174</v>
      </c>
      <c r="O35" s="158">
        <v>0.174</v>
      </c>
      <c r="P35" s="158">
        <v>0.174</v>
      </c>
      <c r="Q35" s="158">
        <v>0.112</v>
      </c>
      <c r="R35" s="158">
        <v>0.112</v>
      </c>
      <c r="S35" s="158">
        <v>0.112</v>
      </c>
      <c r="T35" s="158">
        <v>0.112</v>
      </c>
      <c r="U35" s="158">
        <v>0.112</v>
      </c>
      <c r="V35" s="158">
        <v>0.112</v>
      </c>
      <c r="W35" s="158">
        <v>0.112</v>
      </c>
      <c r="X35" s="158">
        <v>0.112</v>
      </c>
      <c r="Y35" s="158">
        <v>0.112</v>
      </c>
      <c r="Z35" s="158">
        <v>0.112</v>
      </c>
      <c r="AA35" s="158">
        <v>0.112</v>
      </c>
      <c r="AB35" s="158">
        <v>0.986</v>
      </c>
      <c r="AC35" s="158">
        <v>0.986</v>
      </c>
      <c r="AD35" s="158">
        <v>0.986</v>
      </c>
      <c r="AE35" s="158">
        <v>0.986</v>
      </c>
      <c r="AF35" s="68"/>
      <c r="AG35" s="68"/>
    </row>
    <row r="36" spans="1:33" ht="23.25">
      <c r="A36" s="155" t="s">
        <v>11</v>
      </c>
      <c r="B36" s="120">
        <v>0</v>
      </c>
      <c r="C36" s="120">
        <v>0</v>
      </c>
      <c r="D36" s="120">
        <v>0</v>
      </c>
      <c r="E36" s="120">
        <v>0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20">
        <v>0</v>
      </c>
      <c r="O36" s="120">
        <v>0</v>
      </c>
      <c r="P36" s="120">
        <v>0</v>
      </c>
      <c r="Q36" s="120">
        <v>0</v>
      </c>
      <c r="R36" s="120">
        <v>0</v>
      </c>
      <c r="S36" s="120">
        <v>0</v>
      </c>
      <c r="T36" s="120">
        <v>0</v>
      </c>
      <c r="U36" s="120">
        <v>0</v>
      </c>
      <c r="V36" s="120">
        <v>0</v>
      </c>
      <c r="W36" s="120">
        <v>0</v>
      </c>
      <c r="X36" s="120">
        <v>0</v>
      </c>
      <c r="Y36" s="120">
        <v>0</v>
      </c>
      <c r="Z36" s="120">
        <v>0</v>
      </c>
      <c r="AA36" s="120">
        <v>0</v>
      </c>
      <c r="AB36" s="120">
        <v>0</v>
      </c>
      <c r="AC36" s="120">
        <v>0</v>
      </c>
      <c r="AD36" s="120">
        <v>0</v>
      </c>
      <c r="AE36" s="120">
        <v>0</v>
      </c>
      <c r="AF36" s="68"/>
      <c r="AG36" s="68"/>
    </row>
    <row r="37" spans="1:33" ht="23.25">
      <c r="A37" s="155" t="s">
        <v>7</v>
      </c>
      <c r="B37" s="120">
        <v>0</v>
      </c>
      <c r="C37" s="120">
        <v>0</v>
      </c>
      <c r="D37" s="120">
        <v>0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120">
        <v>0</v>
      </c>
      <c r="AB37" s="120">
        <v>0</v>
      </c>
      <c r="AC37" s="120">
        <v>0</v>
      </c>
      <c r="AD37" s="120">
        <v>0</v>
      </c>
      <c r="AE37" s="120">
        <v>0</v>
      </c>
      <c r="AF37" s="68"/>
      <c r="AG37" s="68"/>
    </row>
    <row r="38" spans="1:33" ht="23.25">
      <c r="A38" s="141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 t="s">
        <v>30</v>
      </c>
    </row>
    <row r="39" spans="1:33" ht="23.25">
      <c r="A39" s="141"/>
      <c r="B39" s="68">
        <f>SUM(B28+B34+B35+B36+B37)</f>
        <v>13.364</v>
      </c>
      <c r="C39" s="68">
        <f aca="true" t="shared" si="3" ref="C39:AE39">SUM(C28+C34+C35+C36+C37)</f>
        <v>13.334</v>
      </c>
      <c r="D39" s="68">
        <f t="shared" si="3"/>
        <v>15.104000000000001</v>
      </c>
      <c r="E39" s="68">
        <f t="shared" si="3"/>
        <v>14.434000000000001</v>
      </c>
      <c r="F39" s="68">
        <f t="shared" si="3"/>
        <v>15.904</v>
      </c>
      <c r="G39" s="68">
        <f t="shared" si="3"/>
        <v>15.114</v>
      </c>
      <c r="H39" s="68">
        <f t="shared" si="3"/>
        <v>13.184000000000001</v>
      </c>
      <c r="I39" s="68">
        <f t="shared" si="3"/>
        <v>15.764</v>
      </c>
      <c r="J39" s="68">
        <f t="shared" si="3"/>
        <v>13.054</v>
      </c>
      <c r="K39" s="68">
        <f t="shared" si="3"/>
        <v>14.354</v>
      </c>
      <c r="L39" s="68">
        <f t="shared" si="3"/>
        <v>12.994</v>
      </c>
      <c r="M39" s="68">
        <f t="shared" si="3"/>
        <v>13.094</v>
      </c>
      <c r="N39" s="68">
        <f t="shared" si="3"/>
        <v>13.414</v>
      </c>
      <c r="O39" s="68">
        <f t="shared" si="3"/>
        <v>14.914</v>
      </c>
      <c r="P39" s="68">
        <f t="shared" si="3"/>
        <v>15.504</v>
      </c>
      <c r="Q39" s="68">
        <f t="shared" si="3"/>
        <v>15.912</v>
      </c>
      <c r="R39" s="68">
        <f t="shared" si="3"/>
        <v>16.082</v>
      </c>
      <c r="S39" s="68">
        <f t="shared" si="3"/>
        <v>16.082</v>
      </c>
      <c r="T39" s="68">
        <f t="shared" si="3"/>
        <v>15.502</v>
      </c>
      <c r="U39" s="68">
        <f t="shared" si="3"/>
        <v>14.802</v>
      </c>
      <c r="V39" s="68">
        <f t="shared" si="3"/>
        <v>14.792</v>
      </c>
      <c r="W39" s="68">
        <f t="shared" si="3"/>
        <v>15.002</v>
      </c>
      <c r="X39" s="68">
        <f t="shared" si="3"/>
        <v>14.042</v>
      </c>
      <c r="Y39" s="68">
        <f t="shared" si="3"/>
        <v>15.312</v>
      </c>
      <c r="Z39" s="68">
        <f t="shared" si="3"/>
        <v>14.842</v>
      </c>
      <c r="AA39" s="68">
        <f t="shared" si="3"/>
        <v>15.822000000000001</v>
      </c>
      <c r="AB39" s="68">
        <f t="shared" si="3"/>
        <v>17.066</v>
      </c>
      <c r="AC39" s="68">
        <f t="shared" si="3"/>
        <v>16.546</v>
      </c>
      <c r="AD39" s="68">
        <f t="shared" si="3"/>
        <v>17.586000000000002</v>
      </c>
      <c r="AE39" s="68">
        <f t="shared" si="3"/>
        <v>17.146</v>
      </c>
      <c r="AF39" s="68"/>
      <c r="AG39" s="68">
        <f>SUM(B39:AE39)/30</f>
        <v>15.002199999999998</v>
      </c>
    </row>
    <row r="40" spans="1:33" ht="23.25">
      <c r="A40" s="145" t="s">
        <v>12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</row>
    <row r="41" spans="1:33" ht="23.25">
      <c r="A41" s="145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</row>
    <row r="42" spans="1:33" ht="23.25">
      <c r="A42" s="141" t="s">
        <v>13</v>
      </c>
      <c r="B42" s="104">
        <v>2.1</v>
      </c>
      <c r="C42" s="104">
        <v>1.9</v>
      </c>
      <c r="D42" s="104">
        <v>0</v>
      </c>
      <c r="E42" s="104">
        <v>0</v>
      </c>
      <c r="F42" s="104">
        <v>0</v>
      </c>
      <c r="G42" s="104">
        <v>0</v>
      </c>
      <c r="H42" s="104">
        <v>0</v>
      </c>
      <c r="I42" s="104">
        <v>2.6</v>
      </c>
      <c r="J42" s="104">
        <v>2.2</v>
      </c>
      <c r="K42" s="104">
        <v>2.6</v>
      </c>
      <c r="L42" s="104">
        <v>2.3</v>
      </c>
      <c r="M42" s="104">
        <v>1.8</v>
      </c>
      <c r="N42" s="104">
        <v>2.2</v>
      </c>
      <c r="O42" s="104">
        <v>1.9</v>
      </c>
      <c r="P42" s="104">
        <v>0</v>
      </c>
      <c r="Q42" s="104">
        <v>0</v>
      </c>
      <c r="R42" s="104">
        <v>2.8</v>
      </c>
      <c r="S42" s="104">
        <v>2.3</v>
      </c>
      <c r="T42" s="104">
        <v>2.4</v>
      </c>
      <c r="U42" s="104">
        <v>0</v>
      </c>
      <c r="V42" s="104">
        <v>0</v>
      </c>
      <c r="W42" s="104">
        <v>0</v>
      </c>
      <c r="X42" s="104">
        <v>2.6</v>
      </c>
      <c r="Y42" s="104">
        <v>2.2</v>
      </c>
      <c r="Z42" s="104">
        <v>2.3</v>
      </c>
      <c r="AA42" s="104">
        <v>2.6</v>
      </c>
      <c r="AB42" s="120">
        <v>0</v>
      </c>
      <c r="AC42" s="120">
        <v>0</v>
      </c>
      <c r="AD42" s="120">
        <v>2.9</v>
      </c>
      <c r="AE42" s="120">
        <v>2.4</v>
      </c>
      <c r="AF42" s="148"/>
      <c r="AG42" s="68"/>
    </row>
    <row r="43" spans="1:33" ht="23.25">
      <c r="A43" s="141" t="s">
        <v>32</v>
      </c>
      <c r="B43" s="104">
        <v>0</v>
      </c>
      <c r="C43" s="104">
        <v>0</v>
      </c>
      <c r="D43" s="104">
        <v>1.9</v>
      </c>
      <c r="E43" s="104">
        <v>2.1</v>
      </c>
      <c r="F43" s="104">
        <v>1.9</v>
      </c>
      <c r="G43" s="104">
        <v>2.3</v>
      </c>
      <c r="H43" s="104">
        <v>2.4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4">
        <v>0</v>
      </c>
      <c r="P43" s="104">
        <v>2.3</v>
      </c>
      <c r="Q43" s="104">
        <v>2.4</v>
      </c>
      <c r="R43" s="104">
        <v>0</v>
      </c>
      <c r="S43" s="104">
        <v>0</v>
      </c>
      <c r="T43" s="104">
        <v>0</v>
      </c>
      <c r="U43" s="104">
        <v>1.9</v>
      </c>
      <c r="V43" s="104">
        <v>2.7</v>
      </c>
      <c r="W43" s="104">
        <v>2.7</v>
      </c>
      <c r="X43" s="104">
        <v>0</v>
      </c>
      <c r="Y43" s="104">
        <v>0</v>
      </c>
      <c r="Z43" s="104">
        <v>0</v>
      </c>
      <c r="AA43" s="104">
        <v>0</v>
      </c>
      <c r="AB43" s="120">
        <v>3.2</v>
      </c>
      <c r="AC43" s="120">
        <v>2.6</v>
      </c>
      <c r="AD43" s="120">
        <v>0</v>
      </c>
      <c r="AE43" s="120">
        <v>0</v>
      </c>
      <c r="AF43" s="148"/>
      <c r="AG43" s="68"/>
    </row>
    <row r="44" spans="1:33" ht="23.25">
      <c r="A44" s="141" t="s">
        <v>4</v>
      </c>
      <c r="B44" s="104">
        <v>1.4</v>
      </c>
      <c r="C44" s="104">
        <v>1.4</v>
      </c>
      <c r="D44" s="104">
        <v>1.4</v>
      </c>
      <c r="E44" s="104">
        <v>1.4</v>
      </c>
      <c r="F44" s="104">
        <v>1.4</v>
      </c>
      <c r="G44" s="104">
        <v>1.4</v>
      </c>
      <c r="H44" s="104">
        <v>1.3</v>
      </c>
      <c r="I44" s="104">
        <v>1.6</v>
      </c>
      <c r="J44" s="104">
        <v>1.5</v>
      </c>
      <c r="K44" s="104">
        <v>1.5</v>
      </c>
      <c r="L44" s="104">
        <v>1.4</v>
      </c>
      <c r="M44" s="104">
        <v>1.4</v>
      </c>
      <c r="N44" s="104">
        <v>1.4</v>
      </c>
      <c r="O44" s="104">
        <v>1.4</v>
      </c>
      <c r="P44" s="104">
        <v>1.4</v>
      </c>
      <c r="Q44" s="104">
        <v>1.4</v>
      </c>
      <c r="R44" s="104">
        <v>1.4</v>
      </c>
      <c r="S44" s="104">
        <v>1.4</v>
      </c>
      <c r="T44" s="104">
        <v>1.4</v>
      </c>
      <c r="U44" s="104">
        <v>1.4</v>
      </c>
      <c r="V44" s="104">
        <v>1.4</v>
      </c>
      <c r="W44" s="104">
        <v>1.4</v>
      </c>
      <c r="X44" s="104">
        <v>1.4</v>
      </c>
      <c r="Y44" s="104">
        <v>1.4</v>
      </c>
      <c r="Z44" s="104">
        <v>1.4</v>
      </c>
      <c r="AA44" s="104">
        <v>1.4</v>
      </c>
      <c r="AB44" s="120">
        <v>1.4</v>
      </c>
      <c r="AC44" s="120">
        <v>1.4</v>
      </c>
      <c r="AD44" s="120">
        <v>1.4</v>
      </c>
      <c r="AE44" s="120">
        <v>1.4</v>
      </c>
      <c r="AF44" s="148"/>
      <c r="AG44" s="68"/>
    </row>
    <row r="45" spans="1:33" ht="23.25">
      <c r="A45" s="141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20"/>
      <c r="AC45" s="120"/>
      <c r="AD45" s="120"/>
      <c r="AE45" s="120"/>
      <c r="AF45" s="68"/>
      <c r="AG45" s="68"/>
    </row>
    <row r="46" spans="1:33" ht="23.25">
      <c r="A46" s="141" t="s">
        <v>14</v>
      </c>
      <c r="B46" s="104">
        <v>0</v>
      </c>
      <c r="C46" s="104">
        <v>0</v>
      </c>
      <c r="D46" s="104">
        <v>0</v>
      </c>
      <c r="E46" s="104">
        <v>0</v>
      </c>
      <c r="F46" s="104">
        <v>0</v>
      </c>
      <c r="G46" s="104">
        <v>0</v>
      </c>
      <c r="H46" s="104">
        <v>0</v>
      </c>
      <c r="I46" s="104">
        <v>0</v>
      </c>
      <c r="J46" s="104">
        <v>0</v>
      </c>
      <c r="K46" s="104">
        <v>0</v>
      </c>
      <c r="L46" s="104">
        <v>0</v>
      </c>
      <c r="M46" s="104">
        <v>0</v>
      </c>
      <c r="N46" s="104">
        <v>0</v>
      </c>
      <c r="O46" s="104">
        <v>0</v>
      </c>
      <c r="P46" s="104">
        <v>0</v>
      </c>
      <c r="Q46" s="104">
        <v>0</v>
      </c>
      <c r="R46" s="104">
        <v>0</v>
      </c>
      <c r="S46" s="104">
        <v>0</v>
      </c>
      <c r="T46" s="104">
        <v>0</v>
      </c>
      <c r="U46" s="104">
        <v>0</v>
      </c>
      <c r="V46" s="104">
        <v>0</v>
      </c>
      <c r="W46" s="104">
        <v>0</v>
      </c>
      <c r="X46" s="104">
        <v>0</v>
      </c>
      <c r="Y46" s="104">
        <v>0</v>
      </c>
      <c r="Z46" s="104">
        <v>0</v>
      </c>
      <c r="AA46" s="104">
        <v>0</v>
      </c>
      <c r="AB46" s="120">
        <v>0</v>
      </c>
      <c r="AC46" s="120">
        <v>0</v>
      </c>
      <c r="AD46" s="120">
        <v>0</v>
      </c>
      <c r="AE46" s="120">
        <v>0</v>
      </c>
      <c r="AF46" s="68"/>
      <c r="AG46" s="68"/>
    </row>
    <row r="47" spans="1:33" ht="23.25">
      <c r="A47" s="141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20"/>
      <c r="AC47" s="120"/>
      <c r="AD47" s="120"/>
      <c r="AE47" s="120"/>
      <c r="AF47" s="68"/>
      <c r="AG47" s="68"/>
    </row>
    <row r="48" spans="1:33" ht="23.25">
      <c r="A48" s="141" t="s">
        <v>11</v>
      </c>
      <c r="B48" s="104">
        <v>0</v>
      </c>
      <c r="C48" s="104">
        <v>0</v>
      </c>
      <c r="D48" s="104">
        <v>0</v>
      </c>
      <c r="E48" s="104">
        <v>0</v>
      </c>
      <c r="F48" s="104">
        <v>0</v>
      </c>
      <c r="G48" s="104">
        <v>0</v>
      </c>
      <c r="H48" s="104">
        <v>0</v>
      </c>
      <c r="I48" s="104">
        <v>0</v>
      </c>
      <c r="J48" s="104">
        <v>0</v>
      </c>
      <c r="K48" s="104">
        <v>0</v>
      </c>
      <c r="L48" s="104">
        <v>0</v>
      </c>
      <c r="M48" s="104">
        <v>0</v>
      </c>
      <c r="N48" s="104">
        <v>0</v>
      </c>
      <c r="O48" s="104">
        <v>0</v>
      </c>
      <c r="P48" s="104">
        <v>0</v>
      </c>
      <c r="Q48" s="104">
        <v>0</v>
      </c>
      <c r="R48" s="104">
        <v>0</v>
      </c>
      <c r="S48" s="104">
        <v>0</v>
      </c>
      <c r="T48" s="104">
        <v>0</v>
      </c>
      <c r="U48" s="104">
        <v>0</v>
      </c>
      <c r="V48" s="104">
        <v>0</v>
      </c>
      <c r="W48" s="104">
        <v>0</v>
      </c>
      <c r="X48" s="104">
        <v>0</v>
      </c>
      <c r="Y48" s="104">
        <v>0</v>
      </c>
      <c r="Z48" s="104">
        <v>0</v>
      </c>
      <c r="AA48" s="104">
        <v>0</v>
      </c>
      <c r="AB48" s="120">
        <v>0</v>
      </c>
      <c r="AC48" s="120">
        <v>0</v>
      </c>
      <c r="AD48" s="120">
        <v>0</v>
      </c>
      <c r="AE48" s="120">
        <v>0</v>
      </c>
      <c r="AF48" s="68"/>
      <c r="AG48" s="68"/>
    </row>
    <row r="49" spans="1:33" ht="23.25">
      <c r="A49" s="141"/>
      <c r="B49" s="159"/>
      <c r="C49" s="159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 t="s">
        <v>30</v>
      </c>
    </row>
    <row r="50" spans="1:33" ht="23.25">
      <c r="A50" s="141"/>
      <c r="B50" s="68">
        <f aca="true" t="shared" si="4" ref="B50:AD50">SUM(B42:B48)</f>
        <v>3.5</v>
      </c>
      <c r="C50" s="68">
        <f t="shared" si="4"/>
        <v>3.3</v>
      </c>
      <c r="D50" s="68">
        <f t="shared" si="4"/>
        <v>3.3</v>
      </c>
      <c r="E50" s="68">
        <f t="shared" si="4"/>
        <v>3.5</v>
      </c>
      <c r="F50" s="68">
        <f t="shared" si="4"/>
        <v>3.3</v>
      </c>
      <c r="G50" s="68">
        <f t="shared" si="4"/>
        <v>3.6999999999999997</v>
      </c>
      <c r="H50" s="68">
        <f t="shared" si="4"/>
        <v>3.7</v>
      </c>
      <c r="I50" s="68">
        <f t="shared" si="4"/>
        <v>4.2</v>
      </c>
      <c r="J50" s="68">
        <f t="shared" si="4"/>
        <v>3.7</v>
      </c>
      <c r="K50" s="68">
        <f t="shared" si="4"/>
        <v>4.1</v>
      </c>
      <c r="L50" s="68">
        <f t="shared" si="4"/>
        <v>3.6999999999999997</v>
      </c>
      <c r="M50" s="68">
        <f t="shared" si="4"/>
        <v>3.2</v>
      </c>
      <c r="N50" s="68">
        <f t="shared" si="4"/>
        <v>3.6</v>
      </c>
      <c r="O50" s="68">
        <f t="shared" si="4"/>
        <v>3.3</v>
      </c>
      <c r="P50" s="68">
        <f t="shared" si="4"/>
        <v>3.6999999999999997</v>
      </c>
      <c r="Q50" s="68">
        <f t="shared" si="4"/>
        <v>3.8</v>
      </c>
      <c r="R50" s="68">
        <f t="shared" si="4"/>
        <v>4.199999999999999</v>
      </c>
      <c r="S50" s="68">
        <f t="shared" si="4"/>
        <v>3.6999999999999997</v>
      </c>
      <c r="T50" s="68">
        <f t="shared" si="4"/>
        <v>3.8</v>
      </c>
      <c r="U50" s="68">
        <f t="shared" si="4"/>
        <v>3.3</v>
      </c>
      <c r="V50" s="68">
        <f t="shared" si="4"/>
        <v>4.1</v>
      </c>
      <c r="W50" s="68">
        <f t="shared" si="4"/>
        <v>4.1</v>
      </c>
      <c r="X50" s="68">
        <f t="shared" si="4"/>
        <v>4</v>
      </c>
      <c r="Y50" s="68">
        <f t="shared" si="4"/>
        <v>3.6</v>
      </c>
      <c r="Z50" s="68">
        <f t="shared" si="4"/>
        <v>3.6999999999999997</v>
      </c>
      <c r="AA50" s="68">
        <f t="shared" si="4"/>
        <v>4</v>
      </c>
      <c r="AB50" s="68">
        <f t="shared" si="4"/>
        <v>4.6</v>
      </c>
      <c r="AC50" s="68">
        <f t="shared" si="4"/>
        <v>4</v>
      </c>
      <c r="AD50" s="68">
        <f t="shared" si="4"/>
        <v>4.3</v>
      </c>
      <c r="AE50" s="68">
        <f>SUM(AE42:AE48)</f>
        <v>3.8</v>
      </c>
      <c r="AF50" s="68"/>
      <c r="AG50" s="68">
        <f>SUM(B50:AE50)/30</f>
        <v>3.759999999999999</v>
      </c>
    </row>
    <row r="51" spans="1:33" ht="23.25">
      <c r="A51" s="145" t="s">
        <v>15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</row>
    <row r="52" spans="1:33" ht="23.25">
      <c r="A52" s="141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 t="s">
        <v>30</v>
      </c>
    </row>
    <row r="53" spans="1:33" ht="23.25">
      <c r="A53" s="141" t="s">
        <v>4</v>
      </c>
      <c r="B53" s="68">
        <v>0.4295</v>
      </c>
      <c r="C53" s="68">
        <v>0.4208</v>
      </c>
      <c r="D53" s="68">
        <v>0.4276</v>
      </c>
      <c r="E53" s="68">
        <v>0.391</v>
      </c>
      <c r="F53" s="68">
        <v>0.3148</v>
      </c>
      <c r="G53" s="68">
        <v>0.2893</v>
      </c>
      <c r="H53" s="68">
        <v>0.4951</v>
      </c>
      <c r="I53" s="68">
        <v>0.5873</v>
      </c>
      <c r="J53" s="68">
        <v>0.547</v>
      </c>
      <c r="K53" s="68">
        <v>0.5283</v>
      </c>
      <c r="L53" s="68">
        <v>0.4511</v>
      </c>
      <c r="M53" s="68">
        <v>0.3997</v>
      </c>
      <c r="N53" s="68">
        <v>0.3063</v>
      </c>
      <c r="O53" s="68">
        <v>0.421</v>
      </c>
      <c r="P53" s="68">
        <v>0.4187</v>
      </c>
      <c r="Q53" s="68">
        <v>0.4387</v>
      </c>
      <c r="R53" s="68">
        <v>0.4363</v>
      </c>
      <c r="S53" s="68">
        <v>0.3575</v>
      </c>
      <c r="T53" s="68">
        <v>0.3609</v>
      </c>
      <c r="U53" s="68">
        <v>0.3149</v>
      </c>
      <c r="V53" s="68">
        <v>0.4292</v>
      </c>
      <c r="W53" s="68">
        <v>0.4102</v>
      </c>
      <c r="X53" s="68">
        <v>0.4216</v>
      </c>
      <c r="Y53" s="68">
        <v>0.42</v>
      </c>
      <c r="Z53" s="68">
        <v>0.4091</v>
      </c>
      <c r="AA53" s="68">
        <v>0.2985</v>
      </c>
      <c r="AB53" s="68">
        <v>0.3159</v>
      </c>
      <c r="AC53" s="68">
        <v>0.4871</v>
      </c>
      <c r="AD53" s="68">
        <v>0.5075</v>
      </c>
      <c r="AE53" s="68">
        <v>0.5103</v>
      </c>
      <c r="AF53" s="68"/>
      <c r="AG53" s="68">
        <f>SUM(B53:AE53)/30</f>
        <v>0.4181733333333334</v>
      </c>
    </row>
    <row r="54" spans="1:33" ht="23.25">
      <c r="A54" s="141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</row>
    <row r="55" spans="1:33" ht="23.25">
      <c r="A55" s="141" t="s">
        <v>16</v>
      </c>
      <c r="B55" s="68">
        <f aca="true" t="shared" si="5" ref="B55:AE55">SUM(B12+B25+B39+B50+B53)</f>
        <v>53.851823</v>
      </c>
      <c r="C55" s="68">
        <f t="shared" si="5"/>
        <v>51.037203000000005</v>
      </c>
      <c r="D55" s="68">
        <f t="shared" si="5"/>
        <v>51.235614</v>
      </c>
      <c r="E55" s="68">
        <f t="shared" si="5"/>
        <v>51.023599</v>
      </c>
      <c r="F55" s="68">
        <f t="shared" si="5"/>
        <v>53.46354599999999</v>
      </c>
      <c r="G55" s="68">
        <f t="shared" si="5"/>
        <v>54.426097</v>
      </c>
      <c r="H55" s="68">
        <f t="shared" si="5"/>
        <v>51.25413600000001</v>
      </c>
      <c r="I55" s="68">
        <f t="shared" si="5"/>
        <v>55.716987</v>
      </c>
      <c r="J55" s="68">
        <f t="shared" si="5"/>
        <v>47.134461</v>
      </c>
      <c r="K55" s="68">
        <f t="shared" si="5"/>
        <v>50.914802</v>
      </c>
      <c r="L55" s="68">
        <f t="shared" si="5"/>
        <v>53.087078</v>
      </c>
      <c r="M55" s="68">
        <f t="shared" si="5"/>
        <v>51.130799</v>
      </c>
      <c r="N55" s="68">
        <f t="shared" si="5"/>
        <v>54.082982</v>
      </c>
      <c r="O55" s="68">
        <f t="shared" si="5"/>
        <v>54.041748000000005</v>
      </c>
      <c r="P55" s="68">
        <f t="shared" si="5"/>
        <v>52.102831</v>
      </c>
      <c r="Q55" s="68">
        <f t="shared" si="5"/>
        <v>55.04597999999999</v>
      </c>
      <c r="R55" s="68">
        <f t="shared" si="5"/>
        <v>53.46690100000001</v>
      </c>
      <c r="S55" s="68">
        <f t="shared" si="5"/>
        <v>52.947100000000006</v>
      </c>
      <c r="T55" s="68">
        <f t="shared" si="5"/>
        <v>49.825849999999996</v>
      </c>
      <c r="U55" s="68">
        <f t="shared" si="5"/>
        <v>52.911671999999996</v>
      </c>
      <c r="V55" s="68">
        <f t="shared" si="5"/>
        <v>52.73465900000001</v>
      </c>
      <c r="W55" s="68">
        <f t="shared" si="5"/>
        <v>52.63574000000001</v>
      </c>
      <c r="X55" s="68">
        <f t="shared" si="5"/>
        <v>52.575289</v>
      </c>
      <c r="Y55" s="68">
        <f t="shared" si="5"/>
        <v>52.606598</v>
      </c>
      <c r="Z55" s="68">
        <f t="shared" si="5"/>
        <v>53.50235300000001</v>
      </c>
      <c r="AA55" s="68">
        <f t="shared" si="5"/>
        <v>54.766078</v>
      </c>
      <c r="AB55" s="68">
        <f t="shared" si="5"/>
        <v>58.180499000000005</v>
      </c>
      <c r="AC55" s="68">
        <f t="shared" si="5"/>
        <v>58.30875699999999</v>
      </c>
      <c r="AD55" s="68">
        <f t="shared" si="5"/>
        <v>58.843742999999996</v>
      </c>
      <c r="AE55" s="68">
        <f t="shared" si="5"/>
        <v>56.552851000000004</v>
      </c>
      <c r="AF55" s="68"/>
      <c r="AG55" s="68"/>
    </row>
    <row r="56" spans="1:33" ht="23.25">
      <c r="A56" s="141"/>
      <c r="B56" s="68"/>
      <c r="C56" s="149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</row>
    <row r="57" spans="1:33" ht="23.25">
      <c r="A57" s="141" t="s">
        <v>17</v>
      </c>
      <c r="B57" s="68">
        <f>-SUM(B21+B23+B36+B37+B46+B48)</f>
        <v>0</v>
      </c>
      <c r="C57" s="68">
        <f aca="true" t="shared" si="6" ref="C57:AE57">-SUM(C21+C23+C36+C37+C46+C48)</f>
        <v>0</v>
      </c>
      <c r="D57" s="68">
        <f t="shared" si="6"/>
        <v>0</v>
      </c>
      <c r="E57" s="68">
        <f t="shared" si="6"/>
        <v>0</v>
      </c>
      <c r="F57" s="68">
        <f t="shared" si="6"/>
        <v>0</v>
      </c>
      <c r="G57" s="68">
        <f t="shared" si="6"/>
        <v>0</v>
      </c>
      <c r="H57" s="68">
        <f t="shared" si="6"/>
        <v>0</v>
      </c>
      <c r="I57" s="68">
        <f t="shared" si="6"/>
        <v>0</v>
      </c>
      <c r="J57" s="68">
        <f t="shared" si="6"/>
        <v>0</v>
      </c>
      <c r="K57" s="68">
        <f t="shared" si="6"/>
        <v>0</v>
      </c>
      <c r="L57" s="68">
        <f t="shared" si="6"/>
        <v>0</v>
      </c>
      <c r="M57" s="68">
        <f t="shared" si="6"/>
        <v>0</v>
      </c>
      <c r="N57" s="68">
        <f t="shared" si="6"/>
        <v>0</v>
      </c>
      <c r="O57" s="68">
        <f t="shared" si="6"/>
        <v>0</v>
      </c>
      <c r="P57" s="68">
        <f t="shared" si="6"/>
        <v>0</v>
      </c>
      <c r="Q57" s="68">
        <f t="shared" si="6"/>
        <v>0</v>
      </c>
      <c r="R57" s="68">
        <f t="shared" si="6"/>
        <v>0</v>
      </c>
      <c r="S57" s="68">
        <f t="shared" si="6"/>
        <v>0</v>
      </c>
      <c r="T57" s="68">
        <f t="shared" si="6"/>
        <v>0</v>
      </c>
      <c r="U57" s="68">
        <f t="shared" si="6"/>
        <v>0</v>
      </c>
      <c r="V57" s="68">
        <f t="shared" si="6"/>
        <v>0</v>
      </c>
      <c r="W57" s="68">
        <f t="shared" si="6"/>
        <v>0</v>
      </c>
      <c r="X57" s="68">
        <f t="shared" si="6"/>
        <v>0</v>
      </c>
      <c r="Y57" s="68">
        <f t="shared" si="6"/>
        <v>0</v>
      </c>
      <c r="Z57" s="68">
        <f t="shared" si="6"/>
        <v>0</v>
      </c>
      <c r="AA57" s="68">
        <f t="shared" si="6"/>
        <v>0</v>
      </c>
      <c r="AB57" s="68">
        <f t="shared" si="6"/>
        <v>0</v>
      </c>
      <c r="AC57" s="68">
        <f t="shared" si="6"/>
        <v>0</v>
      </c>
      <c r="AD57" s="68">
        <f t="shared" si="6"/>
        <v>0</v>
      </c>
      <c r="AE57" s="68">
        <f t="shared" si="6"/>
        <v>0</v>
      </c>
      <c r="AF57" s="68"/>
      <c r="AG57" s="68"/>
    </row>
    <row r="58" spans="1:33" ht="23.25">
      <c r="A58" s="141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 t="s">
        <v>30</v>
      </c>
    </row>
    <row r="59" spans="1:33" ht="23.25">
      <c r="A59" s="145" t="s">
        <v>22</v>
      </c>
      <c r="B59" s="68">
        <f aca="true" t="shared" si="7" ref="B59:AE59">SUM(B55:B57)</f>
        <v>53.851823</v>
      </c>
      <c r="C59" s="68">
        <f t="shared" si="7"/>
        <v>51.037203000000005</v>
      </c>
      <c r="D59" s="68">
        <f t="shared" si="7"/>
        <v>51.235614</v>
      </c>
      <c r="E59" s="68">
        <f t="shared" si="7"/>
        <v>51.023599</v>
      </c>
      <c r="F59" s="68">
        <f t="shared" si="7"/>
        <v>53.46354599999999</v>
      </c>
      <c r="G59" s="68">
        <f t="shared" si="7"/>
        <v>54.426097</v>
      </c>
      <c r="H59" s="68">
        <f t="shared" si="7"/>
        <v>51.25413600000001</v>
      </c>
      <c r="I59" s="68">
        <f t="shared" si="7"/>
        <v>55.716987</v>
      </c>
      <c r="J59" s="68">
        <f t="shared" si="7"/>
        <v>47.134461</v>
      </c>
      <c r="K59" s="68">
        <f t="shared" si="7"/>
        <v>50.914802</v>
      </c>
      <c r="L59" s="68">
        <f t="shared" si="7"/>
        <v>53.087078</v>
      </c>
      <c r="M59" s="68">
        <f t="shared" si="7"/>
        <v>51.130799</v>
      </c>
      <c r="N59" s="68">
        <f t="shared" si="7"/>
        <v>54.082982</v>
      </c>
      <c r="O59" s="68">
        <f t="shared" si="7"/>
        <v>54.041748000000005</v>
      </c>
      <c r="P59" s="68">
        <f t="shared" si="7"/>
        <v>52.102831</v>
      </c>
      <c r="Q59" s="68">
        <f t="shared" si="7"/>
        <v>55.04597999999999</v>
      </c>
      <c r="R59" s="68">
        <f t="shared" si="7"/>
        <v>53.46690100000001</v>
      </c>
      <c r="S59" s="68">
        <f t="shared" si="7"/>
        <v>52.947100000000006</v>
      </c>
      <c r="T59" s="68">
        <f t="shared" si="7"/>
        <v>49.825849999999996</v>
      </c>
      <c r="U59" s="68">
        <f t="shared" si="7"/>
        <v>52.911671999999996</v>
      </c>
      <c r="V59" s="68">
        <f t="shared" si="7"/>
        <v>52.73465900000001</v>
      </c>
      <c r="W59" s="68">
        <f t="shared" si="7"/>
        <v>52.63574000000001</v>
      </c>
      <c r="X59" s="68">
        <f t="shared" si="7"/>
        <v>52.575289</v>
      </c>
      <c r="Y59" s="68">
        <f t="shared" si="7"/>
        <v>52.606598</v>
      </c>
      <c r="Z59" s="68">
        <f t="shared" si="7"/>
        <v>53.50235300000001</v>
      </c>
      <c r="AA59" s="68">
        <f t="shared" si="7"/>
        <v>54.766078</v>
      </c>
      <c r="AB59" s="68">
        <f t="shared" si="7"/>
        <v>58.180499000000005</v>
      </c>
      <c r="AC59" s="68">
        <f t="shared" si="7"/>
        <v>58.30875699999999</v>
      </c>
      <c r="AD59" s="68">
        <f t="shared" si="7"/>
        <v>58.843742999999996</v>
      </c>
      <c r="AE59" s="68">
        <f t="shared" si="7"/>
        <v>56.552851000000004</v>
      </c>
      <c r="AF59" s="68"/>
      <c r="AG59" s="68">
        <f>SUM(B59:AE59)/30</f>
        <v>53.31359253333334</v>
      </c>
    </row>
    <row r="60" spans="1:33" ht="23.25">
      <c r="A60" s="145"/>
      <c r="B60" s="35"/>
      <c r="C60" s="160"/>
      <c r="D60" s="160"/>
      <c r="E60" s="68"/>
      <c r="F60" s="68"/>
      <c r="G60" s="68"/>
      <c r="H60" s="104"/>
      <c r="I60" s="104"/>
      <c r="J60" s="104"/>
      <c r="K60" s="104"/>
      <c r="L60" s="104"/>
      <c r="M60" s="104"/>
      <c r="N60" s="104"/>
      <c r="O60" s="104"/>
      <c r="P60" s="104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</row>
    <row r="61" spans="1:33" ht="23.25">
      <c r="A61" s="9" t="s">
        <v>20</v>
      </c>
      <c r="B61" s="15"/>
      <c r="C61" s="15"/>
      <c r="D61" s="15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1"/>
      <c r="R61" s="91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</row>
  </sheetData>
  <sheetProtection/>
  <printOptions/>
  <pageMargins left="0.32" right="0.2" top="0.51" bottom="0.34" header="0.5" footer="0.34"/>
  <pageSetup horizontalDpi="300" verticalDpi="300" orientation="landscape" scale="3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62"/>
  <sheetViews>
    <sheetView zoomScale="50" zoomScaleNormal="50" zoomScalePageLayoutView="0" workbookViewId="0" topLeftCell="A1">
      <pane xSplit="1" ySplit="5" topLeftCell="K3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56" sqref="K56"/>
    </sheetView>
  </sheetViews>
  <sheetFormatPr defaultColWidth="8.88671875" defaultRowHeight="15"/>
  <cols>
    <col min="1" max="1" width="30.77734375" style="0" customWidth="1"/>
    <col min="2" max="32" width="9.21484375" style="0" bestFit="1" customWidth="1"/>
  </cols>
  <sheetData>
    <row r="1" spans="1:33" ht="20.25">
      <c r="A1" s="162" t="s">
        <v>23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0.25">
      <c r="A2" s="162">
        <v>39941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</row>
    <row r="3" spans="1:33" ht="23.25">
      <c r="A3" s="164" t="s">
        <v>21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6"/>
      <c r="AA3" s="167"/>
      <c r="AB3" s="166"/>
      <c r="AC3" s="166"/>
      <c r="AD3" s="166"/>
      <c r="AE3" s="166"/>
      <c r="AF3" s="166"/>
      <c r="AG3" s="166"/>
    </row>
    <row r="4" spans="1:36" ht="23.25">
      <c r="A4" s="16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43"/>
      <c r="AI4" s="43"/>
      <c r="AJ4" s="43"/>
    </row>
    <row r="5" spans="1:33" ht="23.25">
      <c r="A5" s="155"/>
      <c r="B5" s="142">
        <v>1</v>
      </c>
      <c r="C5" s="142">
        <v>2</v>
      </c>
      <c r="D5" s="142">
        <v>3</v>
      </c>
      <c r="E5" s="142">
        <v>4</v>
      </c>
      <c r="F5" s="142">
        <v>5</v>
      </c>
      <c r="G5" s="142">
        <v>6</v>
      </c>
      <c r="H5" s="142">
        <v>7</v>
      </c>
      <c r="I5" s="142">
        <v>8</v>
      </c>
      <c r="J5" s="142">
        <v>9</v>
      </c>
      <c r="K5" s="142">
        <v>10</v>
      </c>
      <c r="L5" s="142">
        <v>11</v>
      </c>
      <c r="M5" s="142">
        <v>12</v>
      </c>
      <c r="N5" s="142">
        <v>13</v>
      </c>
      <c r="O5" s="142">
        <v>14</v>
      </c>
      <c r="P5" s="142">
        <v>15</v>
      </c>
      <c r="Q5" s="143">
        <v>16</v>
      </c>
      <c r="R5" s="143">
        <v>17</v>
      </c>
      <c r="S5" s="144">
        <v>18</v>
      </c>
      <c r="T5" s="144">
        <v>19</v>
      </c>
      <c r="U5" s="144">
        <v>20</v>
      </c>
      <c r="V5" s="144">
        <v>21</v>
      </c>
      <c r="W5" s="144">
        <v>22</v>
      </c>
      <c r="X5" s="144">
        <v>23</v>
      </c>
      <c r="Y5" s="144">
        <v>24</v>
      </c>
      <c r="Z5" s="143">
        <v>25</v>
      </c>
      <c r="AA5" s="143">
        <v>26</v>
      </c>
      <c r="AB5" s="143">
        <v>27</v>
      </c>
      <c r="AC5" s="143">
        <v>28</v>
      </c>
      <c r="AD5" s="143">
        <v>29</v>
      </c>
      <c r="AE5" s="143">
        <v>30</v>
      </c>
      <c r="AF5" s="143">
        <v>31</v>
      </c>
      <c r="AG5" s="143"/>
    </row>
    <row r="6" spans="1:33" ht="23.25">
      <c r="A6" s="154" t="s">
        <v>0</v>
      </c>
      <c r="B6" s="146"/>
      <c r="C6" s="146"/>
      <c r="D6" s="146"/>
      <c r="E6" s="146"/>
      <c r="F6" s="146"/>
      <c r="G6" s="146"/>
      <c r="H6" s="146"/>
      <c r="I6" s="147"/>
      <c r="J6" s="147"/>
      <c r="K6" s="147"/>
      <c r="L6" s="147"/>
      <c r="M6" s="147"/>
      <c r="N6" s="147"/>
      <c r="O6" s="147"/>
      <c r="P6" s="147"/>
      <c r="Q6" s="54"/>
      <c r="R6" s="54"/>
      <c r="S6" s="140"/>
      <c r="T6" s="140"/>
      <c r="U6" s="140"/>
      <c r="V6" s="140"/>
      <c r="W6" s="140"/>
      <c r="X6" s="140"/>
      <c r="Y6" s="140"/>
      <c r="Z6" s="54"/>
      <c r="AA6" s="54"/>
      <c r="AB6" s="54"/>
      <c r="AC6" s="54"/>
      <c r="AD6" s="54"/>
      <c r="AE6" s="54"/>
      <c r="AF6" s="54"/>
      <c r="AG6" s="54"/>
    </row>
    <row r="7" spans="1:33" ht="23.25">
      <c r="A7" s="155"/>
      <c r="B7" s="140"/>
      <c r="C7" s="140"/>
      <c r="D7" s="140"/>
      <c r="E7" s="140"/>
      <c r="F7" s="140"/>
      <c r="G7" s="140"/>
      <c r="H7" s="140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</row>
    <row r="8" spans="1:33" ht="23.25">
      <c r="A8" s="155" t="s">
        <v>1</v>
      </c>
      <c r="B8" s="120">
        <v>3.6</v>
      </c>
      <c r="C8" s="120">
        <v>3.8</v>
      </c>
      <c r="D8" s="120">
        <v>1.8</v>
      </c>
      <c r="E8" s="120">
        <v>4</v>
      </c>
      <c r="F8" s="120">
        <v>3.8</v>
      </c>
      <c r="G8" s="120">
        <v>1.5</v>
      </c>
      <c r="H8" s="120">
        <v>4.2</v>
      </c>
      <c r="I8" s="120">
        <v>4.3</v>
      </c>
      <c r="J8" s="120">
        <v>3.7</v>
      </c>
      <c r="K8" s="120">
        <v>3.6</v>
      </c>
      <c r="L8" s="120">
        <v>4</v>
      </c>
      <c r="M8" s="120">
        <v>4.1</v>
      </c>
      <c r="N8" s="120">
        <v>4.2</v>
      </c>
      <c r="O8" s="120">
        <v>4.8</v>
      </c>
      <c r="P8" s="120">
        <v>4.6</v>
      </c>
      <c r="Q8" s="120">
        <v>4.1</v>
      </c>
      <c r="R8" s="120">
        <v>3.9</v>
      </c>
      <c r="S8" s="120">
        <v>3.9</v>
      </c>
      <c r="T8" s="120">
        <v>4</v>
      </c>
      <c r="U8" s="120">
        <v>2.3</v>
      </c>
      <c r="V8" s="120">
        <v>4.5</v>
      </c>
      <c r="W8" s="120">
        <v>3.8</v>
      </c>
      <c r="X8" s="120">
        <v>4.1</v>
      </c>
      <c r="Y8" s="120">
        <v>1.8</v>
      </c>
      <c r="Z8" s="120">
        <v>3.6</v>
      </c>
      <c r="AA8" s="120">
        <v>3.4</v>
      </c>
      <c r="AB8" s="120">
        <v>4.1</v>
      </c>
      <c r="AC8" s="120">
        <v>0.9</v>
      </c>
      <c r="AD8" s="120">
        <v>0</v>
      </c>
      <c r="AE8" s="120">
        <v>0</v>
      </c>
      <c r="AF8" s="120">
        <v>0</v>
      </c>
      <c r="AG8" s="68"/>
    </row>
    <row r="9" spans="1:33" ht="23.25">
      <c r="A9" s="155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54"/>
      <c r="AB9" s="54"/>
      <c r="AC9" s="54"/>
      <c r="AD9" s="54"/>
      <c r="AE9" s="54"/>
      <c r="AF9" s="54"/>
      <c r="AG9" s="68"/>
    </row>
    <row r="10" spans="1:33" ht="23.25">
      <c r="A10" s="155" t="s">
        <v>2</v>
      </c>
      <c r="B10" s="120">
        <v>13.4</v>
      </c>
      <c r="C10" s="120">
        <v>12.4</v>
      </c>
      <c r="D10" s="120">
        <v>11.1</v>
      </c>
      <c r="E10" s="120">
        <v>13.8</v>
      </c>
      <c r="F10" s="120">
        <v>12.8</v>
      </c>
      <c r="G10" s="120">
        <v>14.2</v>
      </c>
      <c r="H10" s="120">
        <v>13.4</v>
      </c>
      <c r="I10" s="120">
        <v>12.98</v>
      </c>
      <c r="J10" s="120">
        <v>14.7</v>
      </c>
      <c r="K10" s="120">
        <v>14.9</v>
      </c>
      <c r="L10" s="120">
        <v>15.228</v>
      </c>
      <c r="M10" s="120">
        <v>16.1</v>
      </c>
      <c r="N10" s="120">
        <v>15.7</v>
      </c>
      <c r="O10" s="120">
        <v>14</v>
      </c>
      <c r="P10" s="120">
        <v>15.4</v>
      </c>
      <c r="Q10" s="120">
        <v>14.2</v>
      </c>
      <c r="R10" s="120">
        <v>12.7</v>
      </c>
      <c r="S10" s="120">
        <v>15</v>
      </c>
      <c r="T10" s="120">
        <v>16.5</v>
      </c>
      <c r="U10" s="120">
        <v>13.8</v>
      </c>
      <c r="V10" s="120">
        <v>16</v>
      </c>
      <c r="W10" s="120">
        <v>13.8</v>
      </c>
      <c r="X10" s="120">
        <v>15.2</v>
      </c>
      <c r="Y10" s="120">
        <v>13.6</v>
      </c>
      <c r="Z10" s="120">
        <v>14.2</v>
      </c>
      <c r="AA10" s="120">
        <v>13.4</v>
      </c>
      <c r="AB10" s="120">
        <v>15.9</v>
      </c>
      <c r="AC10" s="120">
        <v>15.3</v>
      </c>
      <c r="AD10" s="120">
        <v>15.6</v>
      </c>
      <c r="AE10" s="120">
        <v>18.8</v>
      </c>
      <c r="AF10" s="120">
        <v>16.3</v>
      </c>
      <c r="AG10" s="68"/>
    </row>
    <row r="11" spans="1:33" ht="23.25">
      <c r="A11" s="155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 t="s">
        <v>30</v>
      </c>
    </row>
    <row r="12" spans="1:33" ht="23.25">
      <c r="A12" s="155"/>
      <c r="B12" s="68">
        <f>SUM(B8:B10)</f>
        <v>17</v>
      </c>
      <c r="C12" s="68">
        <f aca="true" t="shared" si="0" ref="C12:AF12">SUM(C8:C10)</f>
        <v>16.2</v>
      </c>
      <c r="D12" s="68">
        <f t="shared" si="0"/>
        <v>12.9</v>
      </c>
      <c r="E12" s="68">
        <f t="shared" si="0"/>
        <v>17.8</v>
      </c>
      <c r="F12" s="68">
        <f t="shared" si="0"/>
        <v>16.6</v>
      </c>
      <c r="G12" s="68">
        <f t="shared" si="0"/>
        <v>15.7</v>
      </c>
      <c r="H12" s="68">
        <f t="shared" si="0"/>
        <v>17.6</v>
      </c>
      <c r="I12" s="68">
        <f t="shared" si="0"/>
        <v>17.28</v>
      </c>
      <c r="J12" s="68">
        <f t="shared" si="0"/>
        <v>18.4</v>
      </c>
      <c r="K12" s="68">
        <f t="shared" si="0"/>
        <v>18.5</v>
      </c>
      <c r="L12" s="68">
        <f t="shared" si="0"/>
        <v>19.228</v>
      </c>
      <c r="M12" s="68">
        <f t="shared" si="0"/>
        <v>20.200000000000003</v>
      </c>
      <c r="N12" s="68">
        <f t="shared" si="0"/>
        <v>19.9</v>
      </c>
      <c r="O12" s="68">
        <f t="shared" si="0"/>
        <v>18.8</v>
      </c>
      <c r="P12" s="68">
        <f t="shared" si="0"/>
        <v>20</v>
      </c>
      <c r="Q12" s="68">
        <f t="shared" si="0"/>
        <v>18.299999999999997</v>
      </c>
      <c r="R12" s="68">
        <f t="shared" si="0"/>
        <v>16.599999999999998</v>
      </c>
      <c r="S12" s="68">
        <f t="shared" si="0"/>
        <v>18.9</v>
      </c>
      <c r="T12" s="68">
        <f t="shared" si="0"/>
        <v>20.5</v>
      </c>
      <c r="U12" s="68">
        <f t="shared" si="0"/>
        <v>16.1</v>
      </c>
      <c r="V12" s="68">
        <f t="shared" si="0"/>
        <v>20.5</v>
      </c>
      <c r="W12" s="68">
        <f t="shared" si="0"/>
        <v>17.6</v>
      </c>
      <c r="X12" s="68">
        <f t="shared" si="0"/>
        <v>19.299999999999997</v>
      </c>
      <c r="Y12" s="68">
        <f t="shared" si="0"/>
        <v>15.4</v>
      </c>
      <c r="Z12" s="68">
        <f t="shared" si="0"/>
        <v>17.8</v>
      </c>
      <c r="AA12" s="68">
        <f t="shared" si="0"/>
        <v>16.8</v>
      </c>
      <c r="AB12" s="68">
        <f t="shared" si="0"/>
        <v>20</v>
      </c>
      <c r="AC12" s="68">
        <f t="shared" si="0"/>
        <v>16.2</v>
      </c>
      <c r="AD12" s="68">
        <f t="shared" si="0"/>
        <v>15.6</v>
      </c>
      <c r="AE12" s="68">
        <f t="shared" si="0"/>
        <v>18.8</v>
      </c>
      <c r="AF12" s="68">
        <f t="shared" si="0"/>
        <v>16.3</v>
      </c>
      <c r="AG12" s="68">
        <f>SUM(B12:AF12)/31</f>
        <v>17.768</v>
      </c>
    </row>
    <row r="13" spans="1:33" ht="23.25">
      <c r="A13" s="154" t="s">
        <v>3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</row>
    <row r="14" spans="1:33" ht="23.25">
      <c r="A14" s="155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149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</row>
    <row r="15" spans="1:33" ht="23.25">
      <c r="A15" s="155" t="s">
        <v>19</v>
      </c>
      <c r="B15" s="150">
        <v>15.044929</v>
      </c>
      <c r="C15" s="150">
        <v>15.235734</v>
      </c>
      <c r="D15" s="151">
        <v>16.061101</v>
      </c>
      <c r="E15" s="151">
        <v>16.115718</v>
      </c>
      <c r="F15" s="150">
        <v>14.79332</v>
      </c>
      <c r="G15" s="150">
        <v>15.241079</v>
      </c>
      <c r="H15" s="136">
        <v>14.933583</v>
      </c>
      <c r="I15" s="136">
        <v>11.157426</v>
      </c>
      <c r="J15" s="136">
        <v>14.809131</v>
      </c>
      <c r="K15" s="136">
        <v>15.513517</v>
      </c>
      <c r="L15" s="151">
        <v>16.152498</v>
      </c>
      <c r="M15" s="151">
        <v>16.039692</v>
      </c>
      <c r="N15" s="151">
        <v>15.909921</v>
      </c>
      <c r="O15" s="151">
        <v>16.103292</v>
      </c>
      <c r="P15" s="151">
        <v>15.933813</v>
      </c>
      <c r="Q15" s="151">
        <v>15.656245</v>
      </c>
      <c r="R15" s="151">
        <v>15.691806</v>
      </c>
      <c r="S15" s="151">
        <v>15.909091</v>
      </c>
      <c r="T15" s="177">
        <v>15.909857</v>
      </c>
      <c r="U15" s="177">
        <v>15.35736</v>
      </c>
      <c r="V15" s="177">
        <v>15.59312</v>
      </c>
      <c r="W15" s="177">
        <v>15.327643</v>
      </c>
      <c r="X15" s="177">
        <v>15.651911</v>
      </c>
      <c r="Y15" s="177">
        <v>16.86255</v>
      </c>
      <c r="Z15" s="177">
        <v>16.954559</v>
      </c>
      <c r="AA15" s="177">
        <v>16.417655</v>
      </c>
      <c r="AB15" s="177">
        <v>15.376833</v>
      </c>
      <c r="AC15" s="177">
        <v>15.455456</v>
      </c>
      <c r="AD15" s="177">
        <v>15.637727</v>
      </c>
      <c r="AE15" s="177">
        <v>15.695507</v>
      </c>
      <c r="AF15" s="177">
        <v>15.923389</v>
      </c>
      <c r="AG15" s="68"/>
    </row>
    <row r="16" spans="1:33" ht="23.25">
      <c r="A16" s="155"/>
      <c r="B16" s="151"/>
      <c r="C16" s="151"/>
      <c r="D16" s="151"/>
      <c r="E16" s="151"/>
      <c r="F16" s="151"/>
      <c r="G16" s="151"/>
      <c r="H16" s="136"/>
      <c r="I16" s="136"/>
      <c r="J16" s="136"/>
      <c r="K16" s="136"/>
      <c r="L16" s="151"/>
      <c r="M16" s="151"/>
      <c r="N16" s="151"/>
      <c r="O16" s="151"/>
      <c r="P16" s="151"/>
      <c r="Q16" s="151"/>
      <c r="R16" s="151"/>
      <c r="S16" s="151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68"/>
    </row>
    <row r="17" spans="1:33" ht="23.25">
      <c r="A17" s="168" t="s">
        <v>28</v>
      </c>
      <c r="B17" s="151">
        <v>-0.741942</v>
      </c>
      <c r="C17" s="151">
        <v>-0.795404</v>
      </c>
      <c r="D17" s="151">
        <v>-0.799671</v>
      </c>
      <c r="E17" s="151">
        <v>-0.836375</v>
      </c>
      <c r="F17" s="151">
        <v>-0.817068</v>
      </c>
      <c r="G17" s="151">
        <v>-0.787063</v>
      </c>
      <c r="H17" s="136">
        <v>-0.830617</v>
      </c>
      <c r="I17" s="136">
        <v>-0.778554</v>
      </c>
      <c r="J17" s="136">
        <v>-0.804706</v>
      </c>
      <c r="K17" s="136">
        <v>-0.810622</v>
      </c>
      <c r="L17" s="151">
        <v>-0.816282</v>
      </c>
      <c r="M17" s="151">
        <v>-0.793708</v>
      </c>
      <c r="N17" s="151">
        <v>0.817243</v>
      </c>
      <c r="O17" s="151">
        <v>-0.82632</v>
      </c>
      <c r="P17" s="151">
        <v>-0.814231</v>
      </c>
      <c r="Q17" s="151">
        <v>-0.822709</v>
      </c>
      <c r="R17" s="151">
        <v>-0.837209</v>
      </c>
      <c r="S17" s="178">
        <v>-0.810724</v>
      </c>
      <c r="T17" s="178">
        <v>-0.769028</v>
      </c>
      <c r="U17" s="178">
        <v>-0.2101</v>
      </c>
      <c r="V17" s="178">
        <v>0</v>
      </c>
      <c r="W17" s="178">
        <v>0</v>
      </c>
      <c r="X17" s="178">
        <v>0</v>
      </c>
      <c r="Y17" s="178">
        <v>0</v>
      </c>
      <c r="Z17" s="178">
        <v>-0.071563</v>
      </c>
      <c r="AA17" s="178">
        <v>0</v>
      </c>
      <c r="AB17" s="178">
        <v>0</v>
      </c>
      <c r="AC17" s="178">
        <v>0</v>
      </c>
      <c r="AD17" s="178">
        <v>-0.593044</v>
      </c>
      <c r="AE17" s="178">
        <v>-0.851775</v>
      </c>
      <c r="AF17" s="177">
        <v>-0.744828</v>
      </c>
      <c r="AG17" s="68"/>
    </row>
    <row r="18" spans="1:33" ht="23.25">
      <c r="A18" s="155"/>
      <c r="B18" s="151"/>
      <c r="C18" s="151"/>
      <c r="D18" s="151"/>
      <c r="E18" s="151"/>
      <c r="F18" s="151"/>
      <c r="G18" s="151"/>
      <c r="H18" s="136"/>
      <c r="I18" s="136"/>
      <c r="J18" s="136"/>
      <c r="K18" s="136"/>
      <c r="L18" s="151"/>
      <c r="M18" s="151"/>
      <c r="N18" s="151"/>
      <c r="O18" s="151"/>
      <c r="P18" s="151"/>
      <c r="Q18" s="151"/>
      <c r="R18" s="151"/>
      <c r="S18" s="151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68"/>
    </row>
    <row r="19" spans="1:33" ht="23.25">
      <c r="A19" s="155" t="s">
        <v>5</v>
      </c>
      <c r="B19" s="151">
        <v>3.238194</v>
      </c>
      <c r="C19" s="151">
        <v>3.19125</v>
      </c>
      <c r="D19" s="151">
        <v>3.216378</v>
      </c>
      <c r="E19" s="151">
        <v>3.714286</v>
      </c>
      <c r="F19" s="151">
        <v>2.597221</v>
      </c>
      <c r="G19" s="151">
        <v>3.198392</v>
      </c>
      <c r="H19" s="136">
        <v>2.979892</v>
      </c>
      <c r="I19" s="136">
        <v>3.259308</v>
      </c>
      <c r="J19" s="136">
        <v>3.209143</v>
      </c>
      <c r="K19" s="136">
        <v>3.338559</v>
      </c>
      <c r="L19" s="151">
        <v>3.296499</v>
      </c>
      <c r="M19" s="151">
        <v>3.231068</v>
      </c>
      <c r="N19" s="151">
        <v>3.235693</v>
      </c>
      <c r="O19" s="151">
        <v>3.324395</v>
      </c>
      <c r="P19" s="151">
        <v>3.278589</v>
      </c>
      <c r="Q19" s="151">
        <v>3.301376</v>
      </c>
      <c r="R19" s="151">
        <v>3.225507</v>
      </c>
      <c r="S19" s="151">
        <v>3.351</v>
      </c>
      <c r="T19" s="177">
        <v>3.339405</v>
      </c>
      <c r="U19" s="177">
        <v>3.264275</v>
      </c>
      <c r="V19" s="177">
        <v>3.004654</v>
      </c>
      <c r="W19" s="177">
        <v>3.444632</v>
      </c>
      <c r="X19" s="177">
        <v>3.358267</v>
      </c>
      <c r="Y19" s="177">
        <v>3.429873</v>
      </c>
      <c r="Z19" s="177">
        <v>3.46566</v>
      </c>
      <c r="AA19" s="177">
        <v>3.27541</v>
      </c>
      <c r="AB19" s="177">
        <v>3.383109</v>
      </c>
      <c r="AC19" s="177">
        <v>3.429781</v>
      </c>
      <c r="AD19" s="177">
        <v>3.4554</v>
      </c>
      <c r="AE19" s="177">
        <v>3.388599</v>
      </c>
      <c r="AF19" s="177">
        <v>3.456</v>
      </c>
      <c r="AG19" s="68"/>
    </row>
    <row r="20" spans="1:33" ht="23.25">
      <c r="A20" s="155"/>
      <c r="B20" s="151"/>
      <c r="C20" s="151"/>
      <c r="D20" s="151"/>
      <c r="E20" s="151"/>
      <c r="F20" s="151"/>
      <c r="G20" s="151"/>
      <c r="H20" s="136"/>
      <c r="I20" s="136"/>
      <c r="J20" s="136"/>
      <c r="K20" s="136"/>
      <c r="L20" s="151"/>
      <c r="M20" s="151"/>
      <c r="N20" s="151"/>
      <c r="O20" s="151"/>
      <c r="P20" s="151"/>
      <c r="Q20" s="151"/>
      <c r="R20" s="151"/>
      <c r="S20" s="151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68"/>
    </row>
    <row r="21" spans="1:33" ht="23.25">
      <c r="A21" s="155" t="s">
        <v>6</v>
      </c>
      <c r="B21" s="151">
        <v>0</v>
      </c>
      <c r="C21" s="151">
        <v>0</v>
      </c>
      <c r="D21" s="151">
        <v>0</v>
      </c>
      <c r="E21" s="151">
        <v>0</v>
      </c>
      <c r="F21" s="151">
        <v>0</v>
      </c>
      <c r="G21" s="151">
        <v>0</v>
      </c>
      <c r="H21" s="136">
        <v>0.029809</v>
      </c>
      <c r="I21" s="136">
        <v>0</v>
      </c>
      <c r="J21" s="136">
        <v>0</v>
      </c>
      <c r="K21" s="136">
        <v>0</v>
      </c>
      <c r="L21" s="151">
        <v>0</v>
      </c>
      <c r="M21" s="151">
        <v>0</v>
      </c>
      <c r="N21" s="151">
        <v>0</v>
      </c>
      <c r="O21" s="151">
        <v>0</v>
      </c>
      <c r="P21" s="151">
        <v>0</v>
      </c>
      <c r="Q21" s="151">
        <v>0</v>
      </c>
      <c r="R21" s="151">
        <v>0</v>
      </c>
      <c r="S21" s="178">
        <v>0</v>
      </c>
      <c r="T21" s="178">
        <v>0</v>
      </c>
      <c r="U21" s="178">
        <v>0</v>
      </c>
      <c r="V21" s="178">
        <v>0</v>
      </c>
      <c r="W21" s="178">
        <v>0</v>
      </c>
      <c r="X21" s="178">
        <v>0</v>
      </c>
      <c r="Y21" s="178">
        <v>0</v>
      </c>
      <c r="Z21" s="178">
        <v>0</v>
      </c>
      <c r="AA21" s="178">
        <v>0</v>
      </c>
      <c r="AB21" s="178">
        <v>0</v>
      </c>
      <c r="AC21" s="178">
        <v>0</v>
      </c>
      <c r="AD21" s="178">
        <v>0</v>
      </c>
      <c r="AE21" s="178">
        <v>0</v>
      </c>
      <c r="AF21" s="177"/>
      <c r="AG21" s="68"/>
    </row>
    <row r="22" spans="1:33" ht="23.25">
      <c r="A22" s="155"/>
      <c r="B22" s="151"/>
      <c r="C22" s="151"/>
      <c r="D22" s="151"/>
      <c r="E22" s="151"/>
      <c r="F22" s="151"/>
      <c r="G22" s="151"/>
      <c r="H22" s="136"/>
      <c r="I22" s="136"/>
      <c r="J22" s="136"/>
      <c r="K22" s="136"/>
      <c r="L22" s="151"/>
      <c r="M22" s="151"/>
      <c r="N22" s="151"/>
      <c r="O22" s="151"/>
      <c r="P22" s="151"/>
      <c r="Q22" s="151"/>
      <c r="R22" s="151"/>
      <c r="S22" s="151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68"/>
    </row>
    <row r="23" spans="1:33" ht="23.25">
      <c r="A23" s="155" t="s">
        <v>7</v>
      </c>
      <c r="B23" s="151">
        <v>0</v>
      </c>
      <c r="C23" s="151">
        <v>0</v>
      </c>
      <c r="D23" s="151">
        <v>0</v>
      </c>
      <c r="E23" s="151">
        <v>0</v>
      </c>
      <c r="F23" s="151">
        <v>0</v>
      </c>
      <c r="G23" s="151">
        <v>0</v>
      </c>
      <c r="H23" s="136">
        <v>0</v>
      </c>
      <c r="I23" s="136">
        <v>0</v>
      </c>
      <c r="J23" s="136">
        <v>0</v>
      </c>
      <c r="K23" s="136">
        <v>0</v>
      </c>
      <c r="L23" s="151">
        <v>0</v>
      </c>
      <c r="M23" s="151">
        <v>0</v>
      </c>
      <c r="N23" s="151">
        <v>0</v>
      </c>
      <c r="O23" s="151">
        <v>0</v>
      </c>
      <c r="P23" s="151">
        <v>0</v>
      </c>
      <c r="Q23" s="151">
        <v>0</v>
      </c>
      <c r="R23" s="151">
        <v>0</v>
      </c>
      <c r="S23" s="178">
        <v>0</v>
      </c>
      <c r="T23" s="178">
        <v>0</v>
      </c>
      <c r="U23" s="178">
        <v>0</v>
      </c>
      <c r="V23" s="178">
        <v>0</v>
      </c>
      <c r="W23" s="178">
        <v>0</v>
      </c>
      <c r="X23" s="178">
        <v>0</v>
      </c>
      <c r="Y23" s="178">
        <v>0</v>
      </c>
      <c r="Z23" s="178">
        <v>0</v>
      </c>
      <c r="AA23" s="178">
        <v>0</v>
      </c>
      <c r="AB23" s="178">
        <v>0</v>
      </c>
      <c r="AC23" s="178">
        <v>0</v>
      </c>
      <c r="AD23" s="178">
        <v>0</v>
      </c>
      <c r="AE23" s="178">
        <v>0</v>
      </c>
      <c r="AF23" s="177">
        <v>0</v>
      </c>
      <c r="AG23" s="68"/>
    </row>
    <row r="24" spans="1:33" ht="23.25">
      <c r="A24" s="155"/>
      <c r="B24" s="151"/>
      <c r="C24" s="151"/>
      <c r="D24" s="151"/>
      <c r="E24" s="151"/>
      <c r="F24" s="151"/>
      <c r="G24" s="151"/>
      <c r="H24" s="136"/>
      <c r="I24" s="136"/>
      <c r="J24" s="136"/>
      <c r="K24" s="136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68" t="s">
        <v>30</v>
      </c>
    </row>
    <row r="25" spans="1:33" ht="23.25">
      <c r="A25" s="155"/>
      <c r="B25" s="68">
        <f aca="true" t="shared" si="1" ref="B25:G25">SUM(B15:B24)</f>
        <v>17.541181</v>
      </c>
      <c r="C25" s="68">
        <f t="shared" si="1"/>
        <v>17.63158</v>
      </c>
      <c r="D25" s="68">
        <f t="shared" si="1"/>
        <v>18.477808</v>
      </c>
      <c r="E25" s="68">
        <f t="shared" si="1"/>
        <v>18.993629000000002</v>
      </c>
      <c r="F25" s="68">
        <f t="shared" si="1"/>
        <v>16.573473</v>
      </c>
      <c r="G25" s="68">
        <f t="shared" si="1"/>
        <v>17.652408</v>
      </c>
      <c r="H25" s="68">
        <f>SUM(B15:B24)</f>
        <v>17.541181</v>
      </c>
      <c r="I25" s="68">
        <f>SUM(C15:C24)</f>
        <v>17.63158</v>
      </c>
      <c r="J25" s="68">
        <f>SUM(D15:D24)</f>
        <v>18.477808</v>
      </c>
      <c r="K25" s="68">
        <f>SUM(E15:E24)</f>
        <v>18.993629000000002</v>
      </c>
      <c r="L25" s="68">
        <f aca="true" t="shared" si="2" ref="L25:AF25">SUM(L15:L24)</f>
        <v>18.632715</v>
      </c>
      <c r="M25" s="68">
        <f t="shared" si="2"/>
        <v>18.477051999999997</v>
      </c>
      <c r="N25" s="68">
        <f t="shared" si="2"/>
        <v>19.962857000000003</v>
      </c>
      <c r="O25" s="68">
        <f t="shared" si="2"/>
        <v>18.601367</v>
      </c>
      <c r="P25" s="68">
        <f t="shared" si="2"/>
        <v>18.398171</v>
      </c>
      <c r="Q25" s="68">
        <f t="shared" si="2"/>
        <v>18.134912</v>
      </c>
      <c r="R25" s="68">
        <f t="shared" si="2"/>
        <v>18.080104</v>
      </c>
      <c r="S25" s="68">
        <f t="shared" si="2"/>
        <v>18.449367</v>
      </c>
      <c r="T25" s="68">
        <f t="shared" si="2"/>
        <v>18.480234</v>
      </c>
      <c r="U25" s="68">
        <f t="shared" si="2"/>
        <v>18.411535</v>
      </c>
      <c r="V25" s="68">
        <f t="shared" si="2"/>
        <v>18.597774</v>
      </c>
      <c r="W25" s="68">
        <f t="shared" si="2"/>
        <v>18.772275</v>
      </c>
      <c r="X25" s="68">
        <f t="shared" si="2"/>
        <v>19.010178</v>
      </c>
      <c r="Y25" s="68">
        <f t="shared" si="2"/>
        <v>20.292423</v>
      </c>
      <c r="Z25" s="68">
        <f t="shared" si="2"/>
        <v>20.348656</v>
      </c>
      <c r="AA25" s="68">
        <f t="shared" si="2"/>
        <v>19.693065</v>
      </c>
      <c r="AB25" s="68">
        <f t="shared" si="2"/>
        <v>18.759942</v>
      </c>
      <c r="AC25" s="68">
        <f t="shared" si="2"/>
        <v>18.885237</v>
      </c>
      <c r="AD25" s="68">
        <f t="shared" si="2"/>
        <v>18.500083</v>
      </c>
      <c r="AE25" s="68">
        <f t="shared" si="2"/>
        <v>18.232331</v>
      </c>
      <c r="AF25" s="68">
        <f t="shared" si="2"/>
        <v>18.634561</v>
      </c>
      <c r="AG25" s="68">
        <f>SUM(B25:AF25)/31</f>
        <v>18.544165032258068</v>
      </c>
    </row>
    <row r="26" spans="1:33" ht="23.25">
      <c r="A26" s="154" t="s">
        <v>8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</row>
    <row r="27" spans="1:33" ht="23.25">
      <c r="A27" s="155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</row>
    <row r="28" spans="1:33" ht="23.25">
      <c r="A28" s="155" t="s">
        <v>9</v>
      </c>
      <c r="B28" s="120">
        <v>15.81</v>
      </c>
      <c r="C28" s="120">
        <v>14.19</v>
      </c>
      <c r="D28" s="120">
        <v>14.72</v>
      </c>
      <c r="E28" s="120">
        <v>16.17</v>
      </c>
      <c r="F28" s="120">
        <v>16.66</v>
      </c>
      <c r="G28" s="120">
        <v>14.02</v>
      </c>
      <c r="H28" s="120">
        <v>14.85</v>
      </c>
      <c r="I28" s="120">
        <v>17.11</v>
      </c>
      <c r="J28" s="120">
        <v>14.46</v>
      </c>
      <c r="K28" s="120">
        <v>14.54</v>
      </c>
      <c r="L28" s="120">
        <v>14.69</v>
      </c>
      <c r="M28" s="120">
        <v>15.21</v>
      </c>
      <c r="N28" s="120">
        <v>17.07</v>
      </c>
      <c r="O28" s="120">
        <v>16.32</v>
      </c>
      <c r="P28" s="120">
        <v>17.94</v>
      </c>
      <c r="Q28" s="120">
        <v>18.54</v>
      </c>
      <c r="R28" s="120">
        <v>12.7</v>
      </c>
      <c r="S28" s="120">
        <v>14.8</v>
      </c>
      <c r="T28" s="120">
        <v>16.67</v>
      </c>
      <c r="U28" s="120">
        <v>18.56</v>
      </c>
      <c r="V28" s="120">
        <v>16.82</v>
      </c>
      <c r="W28" s="120">
        <v>15.19</v>
      </c>
      <c r="X28" s="120">
        <v>17.83</v>
      </c>
      <c r="Y28" s="120">
        <v>17.4</v>
      </c>
      <c r="Z28" s="120">
        <v>14.85</v>
      </c>
      <c r="AA28" s="120">
        <v>19.52</v>
      </c>
      <c r="AB28" s="120">
        <v>14.63</v>
      </c>
      <c r="AC28" s="120">
        <v>17.59</v>
      </c>
      <c r="AD28" s="120">
        <v>12.04</v>
      </c>
      <c r="AE28" s="120">
        <v>15.49</v>
      </c>
      <c r="AF28" s="120">
        <v>15.75</v>
      </c>
      <c r="AG28" s="68"/>
    </row>
    <row r="29" spans="1:33" ht="23.25">
      <c r="A29" s="168" t="s">
        <v>28</v>
      </c>
      <c r="B29" s="179">
        <v>-0.24</v>
      </c>
      <c r="C29" s="179">
        <v>-0.34</v>
      </c>
      <c r="D29" s="179">
        <v>-0.32</v>
      </c>
      <c r="E29" s="179">
        <v>-0.36</v>
      </c>
      <c r="F29" s="179">
        <v>-0.24</v>
      </c>
      <c r="G29" s="179">
        <v>-0.28</v>
      </c>
      <c r="H29" s="179">
        <v>-0.77</v>
      </c>
      <c r="I29" s="179">
        <v>0</v>
      </c>
      <c r="J29" s="179">
        <v>0</v>
      </c>
      <c r="K29" s="179">
        <v>-0.79</v>
      </c>
      <c r="L29" s="179">
        <v>-0.21</v>
      </c>
      <c r="M29" s="179">
        <v>-0.5</v>
      </c>
      <c r="N29" s="179">
        <v>-0.28</v>
      </c>
      <c r="O29" s="179">
        <v>-0.39</v>
      </c>
      <c r="P29" s="179">
        <v>-0.42</v>
      </c>
      <c r="Q29" s="179">
        <v>-0.38</v>
      </c>
      <c r="R29" s="179">
        <v>-0.48</v>
      </c>
      <c r="S29" s="179">
        <v>-0.33</v>
      </c>
      <c r="T29" s="179">
        <v>-0.4</v>
      </c>
      <c r="U29" s="179">
        <v>-0.32</v>
      </c>
      <c r="V29" s="179">
        <v>-0.49</v>
      </c>
      <c r="W29" s="179">
        <v>-0.39</v>
      </c>
      <c r="X29" s="179">
        <v>-0.4</v>
      </c>
      <c r="Y29" s="179">
        <v>-0.41</v>
      </c>
      <c r="Z29" s="179">
        <v>-0.42</v>
      </c>
      <c r="AA29" s="179">
        <v>-0.42</v>
      </c>
      <c r="AB29" s="179">
        <v>-0.33</v>
      </c>
      <c r="AC29" s="179">
        <v>-0.41</v>
      </c>
      <c r="AD29" s="179">
        <v>-0.39</v>
      </c>
      <c r="AE29" s="179">
        <v>-0.44</v>
      </c>
      <c r="AF29" s="179">
        <v>-0.39</v>
      </c>
      <c r="AG29" s="68"/>
    </row>
    <row r="30" spans="1:33" ht="23.25">
      <c r="A30" s="155" t="s">
        <v>10</v>
      </c>
      <c r="B30" s="120">
        <v>0</v>
      </c>
      <c r="C30" s="120">
        <v>0</v>
      </c>
      <c r="D30" s="120">
        <v>0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0">
        <v>0</v>
      </c>
      <c r="Z30" s="120">
        <v>0</v>
      </c>
      <c r="AA30" s="120">
        <v>0</v>
      </c>
      <c r="AB30" s="120">
        <v>0</v>
      </c>
      <c r="AC30" s="120">
        <v>0</v>
      </c>
      <c r="AD30" s="120">
        <v>0</v>
      </c>
      <c r="AE30" s="120">
        <v>0</v>
      </c>
      <c r="AF30" s="120">
        <v>0</v>
      </c>
      <c r="AG30" s="84">
        <v>0</v>
      </c>
    </row>
    <row r="31" spans="1:33" ht="23.25">
      <c r="A31" s="155" t="s">
        <v>25</v>
      </c>
      <c r="B31" s="156">
        <v>57</v>
      </c>
      <c r="C31" s="156">
        <v>56</v>
      </c>
      <c r="D31" s="156">
        <v>60</v>
      </c>
      <c r="E31" s="156">
        <v>47</v>
      </c>
      <c r="F31" s="156">
        <v>57</v>
      </c>
      <c r="G31" s="156">
        <v>48</v>
      </c>
      <c r="H31" s="156">
        <v>41</v>
      </c>
      <c r="I31" s="156">
        <v>33</v>
      </c>
      <c r="J31" s="156">
        <v>46</v>
      </c>
      <c r="K31" s="156">
        <v>44</v>
      </c>
      <c r="L31" s="156">
        <v>45</v>
      </c>
      <c r="M31" s="156">
        <v>50</v>
      </c>
      <c r="N31" s="156">
        <v>88</v>
      </c>
      <c r="O31" s="156">
        <v>54</v>
      </c>
      <c r="P31" s="156">
        <v>42</v>
      </c>
      <c r="Q31" s="156">
        <v>44</v>
      </c>
      <c r="R31" s="156">
        <v>46</v>
      </c>
      <c r="S31" s="156">
        <v>66</v>
      </c>
      <c r="T31" s="156">
        <v>46</v>
      </c>
      <c r="U31" s="156">
        <v>64</v>
      </c>
      <c r="V31" s="156">
        <v>47</v>
      </c>
      <c r="W31" s="156">
        <v>50</v>
      </c>
      <c r="X31" s="156">
        <v>47</v>
      </c>
      <c r="Y31" s="156">
        <v>55</v>
      </c>
      <c r="Z31" s="156">
        <v>54</v>
      </c>
      <c r="AA31" s="156">
        <v>68</v>
      </c>
      <c r="AB31" s="156">
        <v>59</v>
      </c>
      <c r="AC31" s="156">
        <v>70</v>
      </c>
      <c r="AD31" s="156">
        <v>70</v>
      </c>
      <c r="AE31" s="156">
        <v>66</v>
      </c>
      <c r="AF31" s="156">
        <v>67</v>
      </c>
      <c r="AG31" s="68"/>
    </row>
    <row r="32" spans="1:33" ht="23.25">
      <c r="A32" s="155" t="s">
        <v>24</v>
      </c>
      <c r="B32" s="157">
        <v>0</v>
      </c>
      <c r="C32" s="157">
        <v>0</v>
      </c>
      <c r="D32" s="157">
        <v>0</v>
      </c>
      <c r="E32" s="157">
        <v>0</v>
      </c>
      <c r="F32" s="157">
        <v>0</v>
      </c>
      <c r="G32" s="157">
        <v>0</v>
      </c>
      <c r="H32" s="157">
        <v>0</v>
      </c>
      <c r="I32" s="157">
        <v>0</v>
      </c>
      <c r="J32" s="157">
        <v>0</v>
      </c>
      <c r="K32" s="157">
        <v>0</v>
      </c>
      <c r="L32" s="157">
        <v>0</v>
      </c>
      <c r="M32" s="157">
        <v>0</v>
      </c>
      <c r="N32" s="157">
        <v>0</v>
      </c>
      <c r="O32" s="157">
        <v>0</v>
      </c>
      <c r="P32" s="157">
        <v>0</v>
      </c>
      <c r="Q32" s="157">
        <v>0</v>
      </c>
      <c r="R32" s="157">
        <v>0</v>
      </c>
      <c r="S32" s="157">
        <v>0</v>
      </c>
      <c r="T32" s="157">
        <v>0</v>
      </c>
      <c r="U32" s="157">
        <v>0</v>
      </c>
      <c r="V32" s="157">
        <v>0</v>
      </c>
      <c r="W32" s="157">
        <v>0</v>
      </c>
      <c r="X32" s="157">
        <v>0</v>
      </c>
      <c r="Y32" s="157">
        <v>0</v>
      </c>
      <c r="Z32" s="157">
        <v>0</v>
      </c>
      <c r="AA32" s="157">
        <v>0</v>
      </c>
      <c r="AB32" s="157">
        <v>0</v>
      </c>
      <c r="AC32" s="157">
        <v>0</v>
      </c>
      <c r="AD32" s="157">
        <v>0</v>
      </c>
      <c r="AE32" s="157">
        <v>0</v>
      </c>
      <c r="AF32" s="157">
        <v>0</v>
      </c>
      <c r="AG32" s="68"/>
    </row>
    <row r="33" spans="1:33" ht="23.25">
      <c r="A33" s="155" t="s">
        <v>26</v>
      </c>
      <c r="B33" s="157">
        <v>0</v>
      </c>
      <c r="C33" s="157">
        <v>0</v>
      </c>
      <c r="D33" s="157">
        <v>0</v>
      </c>
      <c r="E33" s="157">
        <v>0</v>
      </c>
      <c r="F33" s="157">
        <v>0</v>
      </c>
      <c r="G33" s="157">
        <v>0</v>
      </c>
      <c r="H33" s="157">
        <v>0</v>
      </c>
      <c r="I33" s="157">
        <v>0</v>
      </c>
      <c r="J33" s="157">
        <v>0</v>
      </c>
      <c r="K33" s="157">
        <v>0</v>
      </c>
      <c r="L33" s="157">
        <v>0</v>
      </c>
      <c r="M33" s="157">
        <v>0</v>
      </c>
      <c r="N33" s="157">
        <v>0</v>
      </c>
      <c r="O33" s="157">
        <v>0</v>
      </c>
      <c r="P33" s="157">
        <v>0</v>
      </c>
      <c r="Q33" s="157">
        <v>0</v>
      </c>
      <c r="R33" s="157">
        <v>0</v>
      </c>
      <c r="S33" s="157">
        <v>0</v>
      </c>
      <c r="T33" s="157">
        <v>0</v>
      </c>
      <c r="U33" s="157">
        <v>0</v>
      </c>
      <c r="V33" s="157">
        <v>0</v>
      </c>
      <c r="W33" s="157">
        <v>0</v>
      </c>
      <c r="X33" s="157">
        <v>0</v>
      </c>
      <c r="Y33" s="157">
        <v>0</v>
      </c>
      <c r="Z33" s="157">
        <v>0</v>
      </c>
      <c r="AA33" s="157">
        <v>0</v>
      </c>
      <c r="AB33" s="157">
        <v>0</v>
      </c>
      <c r="AC33" s="157">
        <v>0</v>
      </c>
      <c r="AD33" s="157">
        <v>0</v>
      </c>
      <c r="AE33" s="157">
        <v>0</v>
      </c>
      <c r="AF33" s="157">
        <v>0</v>
      </c>
      <c r="AG33" s="68"/>
    </row>
    <row r="34" spans="1:33" ht="23.25">
      <c r="A34" s="155" t="s">
        <v>27</v>
      </c>
      <c r="B34" s="157">
        <v>0</v>
      </c>
      <c r="C34" s="157">
        <v>0</v>
      </c>
      <c r="D34" s="157">
        <v>0</v>
      </c>
      <c r="E34" s="157">
        <v>0</v>
      </c>
      <c r="F34" s="157">
        <v>0</v>
      </c>
      <c r="G34" s="157">
        <v>0</v>
      </c>
      <c r="H34" s="157">
        <v>0</v>
      </c>
      <c r="I34" s="157">
        <v>0</v>
      </c>
      <c r="J34" s="157">
        <v>0</v>
      </c>
      <c r="K34" s="157">
        <v>0</v>
      </c>
      <c r="L34" s="157">
        <v>0</v>
      </c>
      <c r="M34" s="157">
        <v>0</v>
      </c>
      <c r="N34" s="157">
        <v>0</v>
      </c>
      <c r="O34" s="157">
        <v>0</v>
      </c>
      <c r="P34" s="157">
        <v>0</v>
      </c>
      <c r="Q34" s="157">
        <v>0</v>
      </c>
      <c r="R34" s="157">
        <v>0</v>
      </c>
      <c r="S34" s="157">
        <v>0</v>
      </c>
      <c r="T34" s="157">
        <v>0</v>
      </c>
      <c r="U34" s="157">
        <v>0</v>
      </c>
      <c r="V34" s="157">
        <v>0</v>
      </c>
      <c r="W34" s="157">
        <v>0</v>
      </c>
      <c r="X34" s="157">
        <v>0</v>
      </c>
      <c r="Y34" s="157">
        <v>0</v>
      </c>
      <c r="Z34" s="157">
        <v>0</v>
      </c>
      <c r="AA34" s="157">
        <v>0</v>
      </c>
      <c r="AB34" s="157">
        <v>0</v>
      </c>
      <c r="AC34" s="157">
        <v>0</v>
      </c>
      <c r="AD34" s="157">
        <v>0</v>
      </c>
      <c r="AE34" s="157">
        <v>0</v>
      </c>
      <c r="AF34" s="157">
        <v>0</v>
      </c>
      <c r="AG34" s="68"/>
    </row>
    <row r="35" spans="1:33" ht="23.25">
      <c r="A35" s="155" t="s">
        <v>18</v>
      </c>
      <c r="B35" s="120">
        <v>0</v>
      </c>
      <c r="C35" s="120">
        <v>0</v>
      </c>
      <c r="D35" s="120">
        <v>0</v>
      </c>
      <c r="E35" s="120">
        <v>0</v>
      </c>
      <c r="F35" s="120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  <c r="Q35" s="120">
        <v>0</v>
      </c>
      <c r="R35" s="120">
        <v>0</v>
      </c>
      <c r="S35" s="120">
        <v>0</v>
      </c>
      <c r="T35" s="120">
        <v>0</v>
      </c>
      <c r="U35" s="120">
        <v>0</v>
      </c>
      <c r="V35" s="120">
        <v>0</v>
      </c>
      <c r="W35" s="120">
        <v>0</v>
      </c>
      <c r="X35" s="120">
        <v>0</v>
      </c>
      <c r="Y35" s="120">
        <v>0</v>
      </c>
      <c r="Z35" s="120">
        <v>0</v>
      </c>
      <c r="AA35" s="120">
        <v>0</v>
      </c>
      <c r="AB35" s="120">
        <v>0</v>
      </c>
      <c r="AC35" s="120">
        <v>0</v>
      </c>
      <c r="AD35" s="120">
        <v>0</v>
      </c>
      <c r="AE35" s="120">
        <v>0</v>
      </c>
      <c r="AF35" s="120">
        <v>0</v>
      </c>
      <c r="AG35" s="68"/>
    </row>
    <row r="36" spans="1:33" ht="23.25">
      <c r="A36" s="155" t="s">
        <v>5</v>
      </c>
      <c r="B36" s="104">
        <v>0.986</v>
      </c>
      <c r="C36" s="104">
        <v>0.83</v>
      </c>
      <c r="D36" s="104">
        <v>0.83</v>
      </c>
      <c r="E36" s="104">
        <v>0.83</v>
      </c>
      <c r="F36" s="104">
        <v>0.83</v>
      </c>
      <c r="G36" s="104">
        <v>0.83</v>
      </c>
      <c r="H36" s="104">
        <v>0.83</v>
      </c>
      <c r="I36" s="104">
        <v>0.83</v>
      </c>
      <c r="J36" s="104">
        <v>0.989</v>
      </c>
      <c r="K36" s="104">
        <v>0.989</v>
      </c>
      <c r="L36" s="104">
        <v>0.989</v>
      </c>
      <c r="M36" s="104">
        <v>0.989</v>
      </c>
      <c r="N36" s="104">
        <v>0.989</v>
      </c>
      <c r="O36" s="104">
        <v>0.989</v>
      </c>
      <c r="P36" s="104">
        <v>0.989</v>
      </c>
      <c r="Q36" s="104">
        <v>0.1168</v>
      </c>
      <c r="R36" s="104">
        <v>0.1168</v>
      </c>
      <c r="S36" s="104">
        <v>0.1168</v>
      </c>
      <c r="T36" s="104">
        <v>0.1168</v>
      </c>
      <c r="U36" s="104">
        <v>0.1168</v>
      </c>
      <c r="V36" s="104">
        <v>0.1168</v>
      </c>
      <c r="W36" s="104">
        <v>0.1168</v>
      </c>
      <c r="X36" s="104">
        <v>0.1168</v>
      </c>
      <c r="Y36" s="104">
        <v>0.1168</v>
      </c>
      <c r="Z36" s="104">
        <v>0.1168</v>
      </c>
      <c r="AA36" s="104">
        <v>0.269</v>
      </c>
      <c r="AB36" s="104">
        <v>0.269</v>
      </c>
      <c r="AC36" s="104">
        <v>0.269</v>
      </c>
      <c r="AD36" s="104">
        <v>0.269</v>
      </c>
      <c r="AE36" s="104">
        <v>0.269</v>
      </c>
      <c r="AF36" s="104">
        <v>0.269</v>
      </c>
      <c r="AG36" s="68"/>
    </row>
    <row r="37" spans="1:33" ht="23.25">
      <c r="A37" s="155" t="s">
        <v>11</v>
      </c>
      <c r="B37" s="120">
        <v>0</v>
      </c>
      <c r="C37" s="120">
        <v>0</v>
      </c>
      <c r="D37" s="120">
        <v>0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120">
        <v>0</v>
      </c>
      <c r="AB37" s="120">
        <v>0</v>
      </c>
      <c r="AC37" s="120">
        <v>0</v>
      </c>
      <c r="AD37" s="120">
        <v>0</v>
      </c>
      <c r="AE37" s="120">
        <v>0</v>
      </c>
      <c r="AF37" s="120">
        <v>0</v>
      </c>
      <c r="AG37" s="68"/>
    </row>
    <row r="38" spans="1:33" ht="23.25">
      <c r="A38" s="155" t="s">
        <v>7</v>
      </c>
      <c r="B38" s="120">
        <v>0</v>
      </c>
      <c r="C38" s="120">
        <v>0</v>
      </c>
      <c r="D38" s="120">
        <v>0</v>
      </c>
      <c r="E38" s="120">
        <v>0</v>
      </c>
      <c r="F38" s="120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20">
        <v>0</v>
      </c>
      <c r="X38" s="120">
        <v>0</v>
      </c>
      <c r="Y38" s="120">
        <v>0</v>
      </c>
      <c r="Z38" s="120">
        <v>0</v>
      </c>
      <c r="AA38" s="120">
        <v>0</v>
      </c>
      <c r="AB38" s="120">
        <v>0</v>
      </c>
      <c r="AC38" s="120">
        <v>0</v>
      </c>
      <c r="AD38" s="120">
        <v>0</v>
      </c>
      <c r="AE38" s="120">
        <v>0</v>
      </c>
      <c r="AF38" s="120">
        <v>0</v>
      </c>
      <c r="AG38" s="68"/>
    </row>
    <row r="39" spans="1:33" ht="23.25">
      <c r="A39" s="155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 t="s">
        <v>30</v>
      </c>
    </row>
    <row r="40" spans="1:36" ht="23.25">
      <c r="A40" s="155"/>
      <c r="B40" s="68">
        <f>SUM(B28,B35,B36,B37,B38,-B29)</f>
        <v>17.035999999999998</v>
      </c>
      <c r="C40" s="68">
        <f aca="true" t="shared" si="3" ref="C40:AF40">SUM(C28,C35,C36,C37,C38,-C29)</f>
        <v>15.36</v>
      </c>
      <c r="D40" s="68">
        <f t="shared" si="3"/>
        <v>15.870000000000001</v>
      </c>
      <c r="E40" s="68">
        <f t="shared" si="3"/>
        <v>17.36</v>
      </c>
      <c r="F40" s="68">
        <f t="shared" si="3"/>
        <v>17.729999999999997</v>
      </c>
      <c r="G40" s="68">
        <f t="shared" si="3"/>
        <v>15.129999999999999</v>
      </c>
      <c r="H40" s="68">
        <f t="shared" si="3"/>
        <v>16.45</v>
      </c>
      <c r="I40" s="68">
        <f t="shared" si="3"/>
        <v>17.939999999999998</v>
      </c>
      <c r="J40" s="68">
        <f t="shared" si="3"/>
        <v>15.449000000000002</v>
      </c>
      <c r="K40" s="68">
        <f t="shared" si="3"/>
        <v>16.319</v>
      </c>
      <c r="L40" s="68">
        <f t="shared" si="3"/>
        <v>15.889000000000001</v>
      </c>
      <c r="M40" s="68">
        <f t="shared" si="3"/>
        <v>16.699</v>
      </c>
      <c r="N40" s="68">
        <f t="shared" si="3"/>
        <v>18.339000000000002</v>
      </c>
      <c r="O40" s="68">
        <f t="shared" si="3"/>
        <v>17.699</v>
      </c>
      <c r="P40" s="68">
        <f t="shared" si="3"/>
        <v>19.349000000000004</v>
      </c>
      <c r="Q40" s="68">
        <f t="shared" si="3"/>
        <v>19.0368</v>
      </c>
      <c r="R40" s="68">
        <f t="shared" si="3"/>
        <v>13.2968</v>
      </c>
      <c r="S40" s="68">
        <f t="shared" si="3"/>
        <v>15.2468</v>
      </c>
      <c r="T40" s="68">
        <f t="shared" si="3"/>
        <v>17.1868</v>
      </c>
      <c r="U40" s="68">
        <f t="shared" si="3"/>
        <v>18.9968</v>
      </c>
      <c r="V40" s="68">
        <f t="shared" si="3"/>
        <v>17.4268</v>
      </c>
      <c r="W40" s="68">
        <f t="shared" si="3"/>
        <v>15.6968</v>
      </c>
      <c r="X40" s="68">
        <f t="shared" si="3"/>
        <v>18.346799999999998</v>
      </c>
      <c r="Y40" s="68">
        <f t="shared" si="3"/>
        <v>17.9268</v>
      </c>
      <c r="Z40" s="68">
        <f t="shared" si="3"/>
        <v>15.3868</v>
      </c>
      <c r="AA40" s="68">
        <f t="shared" si="3"/>
        <v>20.209</v>
      </c>
      <c r="AB40" s="68">
        <f t="shared" si="3"/>
        <v>15.229000000000001</v>
      </c>
      <c r="AC40" s="68">
        <f t="shared" si="3"/>
        <v>18.269</v>
      </c>
      <c r="AD40" s="68">
        <f t="shared" si="3"/>
        <v>12.699</v>
      </c>
      <c r="AE40" s="68">
        <f t="shared" si="3"/>
        <v>16.199</v>
      </c>
      <c r="AF40" s="68">
        <f t="shared" si="3"/>
        <v>16.409</v>
      </c>
      <c r="AG40" s="68">
        <f>SUM(B40:AF40)/31</f>
        <v>16.780032258064516</v>
      </c>
      <c r="AI40" s="175"/>
      <c r="AJ40" s="176"/>
    </row>
    <row r="41" spans="1:36" ht="23.25">
      <c r="A41" s="154" t="s">
        <v>12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I41" s="175"/>
      <c r="AJ41" s="169"/>
    </row>
    <row r="42" spans="1:36" ht="23.25">
      <c r="A42" s="154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I42" s="175"/>
      <c r="AJ42" s="169"/>
    </row>
    <row r="43" spans="1:36" ht="23.25">
      <c r="A43" s="155" t="s">
        <v>13</v>
      </c>
      <c r="B43" s="120">
        <v>2.2</v>
      </c>
      <c r="C43" s="120">
        <v>2.7</v>
      </c>
      <c r="D43" s="120">
        <v>0</v>
      </c>
      <c r="E43" s="120">
        <v>2.3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1.7</v>
      </c>
      <c r="L43" s="120">
        <v>2.9</v>
      </c>
      <c r="M43" s="120">
        <v>3</v>
      </c>
      <c r="N43" s="120">
        <v>2.6</v>
      </c>
      <c r="O43" s="120">
        <v>2.8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0">
        <v>2.9</v>
      </c>
      <c r="X43" s="120">
        <v>3.2</v>
      </c>
      <c r="Y43" s="120">
        <v>2.5</v>
      </c>
      <c r="Z43" s="120">
        <v>2.4</v>
      </c>
      <c r="AA43" s="120">
        <v>3.1</v>
      </c>
      <c r="AB43" s="120">
        <v>3</v>
      </c>
      <c r="AC43" s="120">
        <v>2.4</v>
      </c>
      <c r="AD43" s="120">
        <v>0</v>
      </c>
      <c r="AE43" s="120">
        <v>0</v>
      </c>
      <c r="AF43" s="120">
        <v>1.7</v>
      </c>
      <c r="AG43" s="68"/>
      <c r="AI43" s="175"/>
      <c r="AJ43" s="169"/>
    </row>
    <row r="44" spans="1:36" ht="23.25">
      <c r="A44" s="155" t="s">
        <v>32</v>
      </c>
      <c r="B44" s="120">
        <v>0</v>
      </c>
      <c r="C44" s="120">
        <v>0</v>
      </c>
      <c r="D44" s="120">
        <v>2.5</v>
      </c>
      <c r="E44" s="120">
        <v>0</v>
      </c>
      <c r="F44" s="120">
        <v>2.2</v>
      </c>
      <c r="G44" s="120">
        <v>2.1</v>
      </c>
      <c r="H44" s="120">
        <v>2.7</v>
      </c>
      <c r="I44" s="170">
        <v>3.4</v>
      </c>
      <c r="J44" s="120">
        <v>2.5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2.5</v>
      </c>
      <c r="Q44" s="120">
        <v>2.8</v>
      </c>
      <c r="R44" s="120">
        <v>2.6</v>
      </c>
      <c r="S44" s="120">
        <v>2.6</v>
      </c>
      <c r="T44" s="120">
        <v>2.2</v>
      </c>
      <c r="U44" s="120">
        <v>3</v>
      </c>
      <c r="V44" s="120">
        <v>3.3</v>
      </c>
      <c r="W44" s="120">
        <v>0</v>
      </c>
      <c r="X44" s="120">
        <v>0</v>
      </c>
      <c r="Y44" s="120">
        <v>0</v>
      </c>
      <c r="Z44" s="120">
        <v>0</v>
      </c>
      <c r="AA44" s="120">
        <v>0</v>
      </c>
      <c r="AB44" s="120">
        <v>0</v>
      </c>
      <c r="AC44" s="120">
        <v>0</v>
      </c>
      <c r="AD44" s="120">
        <v>2.6</v>
      </c>
      <c r="AE44" s="120">
        <v>3</v>
      </c>
      <c r="AF44" s="120">
        <v>0</v>
      </c>
      <c r="AG44" s="68">
        <f>SUM(B44:AF44)</f>
        <v>40</v>
      </c>
      <c r="AI44" s="175"/>
      <c r="AJ44" s="169"/>
    </row>
    <row r="45" spans="1:36" ht="23.25">
      <c r="A45" s="155" t="s">
        <v>4</v>
      </c>
      <c r="B45" s="120">
        <v>1.4</v>
      </c>
      <c r="C45" s="120">
        <v>1.4</v>
      </c>
      <c r="D45" s="120">
        <v>1.4</v>
      </c>
      <c r="E45" s="120">
        <v>1.4</v>
      </c>
      <c r="F45" s="120">
        <v>1.4</v>
      </c>
      <c r="G45" s="120">
        <v>1.4</v>
      </c>
      <c r="H45" s="120">
        <v>1.4</v>
      </c>
      <c r="I45" s="120">
        <v>1.4</v>
      </c>
      <c r="J45" s="120">
        <v>1.4</v>
      </c>
      <c r="K45" s="120">
        <v>1.4</v>
      </c>
      <c r="L45" s="120">
        <v>1.4</v>
      </c>
      <c r="M45" s="120">
        <v>1.4</v>
      </c>
      <c r="N45" s="120">
        <v>1.4</v>
      </c>
      <c r="O45" s="120">
        <v>1.4</v>
      </c>
      <c r="P45" s="120">
        <v>1.4</v>
      </c>
      <c r="Q45" s="120">
        <v>1.4</v>
      </c>
      <c r="R45" s="120">
        <v>1.4</v>
      </c>
      <c r="S45" s="120">
        <v>1.4</v>
      </c>
      <c r="T45" s="120">
        <v>1.4</v>
      </c>
      <c r="U45" s="120">
        <v>1.4</v>
      </c>
      <c r="V45" s="120">
        <v>1.4</v>
      </c>
      <c r="W45" s="120">
        <v>1.4</v>
      </c>
      <c r="X45" s="120">
        <v>1.4</v>
      </c>
      <c r="Y45" s="120">
        <v>1.4</v>
      </c>
      <c r="Z45" s="120">
        <v>1.4</v>
      </c>
      <c r="AA45" s="120">
        <v>1.4</v>
      </c>
      <c r="AB45" s="120">
        <v>1.4</v>
      </c>
      <c r="AC45" s="120">
        <v>1.4</v>
      </c>
      <c r="AD45" s="120">
        <v>1.4</v>
      </c>
      <c r="AE45" s="120">
        <v>1.4</v>
      </c>
      <c r="AF45" s="120">
        <v>1.4</v>
      </c>
      <c r="AG45" s="68"/>
      <c r="AI45" s="175"/>
      <c r="AJ45" s="169"/>
    </row>
    <row r="46" spans="1:36" ht="23.25">
      <c r="A46" s="155"/>
      <c r="B46" s="120"/>
      <c r="C46" s="120"/>
      <c r="D46" s="120"/>
      <c r="E46" s="120"/>
      <c r="F46" s="120"/>
      <c r="G46" s="120"/>
      <c r="H46" s="120"/>
      <c r="I46" s="17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68"/>
      <c r="AI46" s="175"/>
      <c r="AJ46" s="169"/>
    </row>
    <row r="47" spans="1:33" ht="23.25">
      <c r="A47" s="155" t="s">
        <v>14</v>
      </c>
      <c r="B47" s="120">
        <v>0</v>
      </c>
      <c r="C47" s="120">
        <v>0</v>
      </c>
      <c r="D47" s="120">
        <v>0</v>
      </c>
      <c r="E47" s="120">
        <v>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0">
        <v>0</v>
      </c>
      <c r="X47" s="120">
        <v>0</v>
      </c>
      <c r="Y47" s="120">
        <v>0</v>
      </c>
      <c r="Z47" s="120">
        <v>0</v>
      </c>
      <c r="AA47" s="120">
        <v>0</v>
      </c>
      <c r="AB47" s="120">
        <v>0</v>
      </c>
      <c r="AC47" s="120">
        <v>0</v>
      </c>
      <c r="AD47" s="120">
        <v>0</v>
      </c>
      <c r="AE47" s="120">
        <v>0</v>
      </c>
      <c r="AF47" s="120">
        <v>0</v>
      </c>
      <c r="AG47" s="68"/>
    </row>
    <row r="48" spans="1:33" ht="23.25">
      <c r="A48" s="155"/>
      <c r="B48" s="169"/>
      <c r="C48" s="169"/>
      <c r="D48" s="169"/>
      <c r="E48" s="169"/>
      <c r="F48" s="169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68"/>
    </row>
    <row r="49" spans="1:33" ht="23.25">
      <c r="A49" s="155" t="s">
        <v>11</v>
      </c>
      <c r="B49" s="120">
        <v>0</v>
      </c>
      <c r="C49" s="120">
        <v>0</v>
      </c>
      <c r="D49" s="120">
        <v>0</v>
      </c>
      <c r="E49" s="120"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20">
        <v>0</v>
      </c>
      <c r="X49" s="120">
        <v>0</v>
      </c>
      <c r="Y49" s="120">
        <v>0</v>
      </c>
      <c r="Z49" s="120">
        <v>0</v>
      </c>
      <c r="AA49" s="120">
        <v>0</v>
      </c>
      <c r="AB49" s="120">
        <v>0</v>
      </c>
      <c r="AC49" s="120">
        <v>0</v>
      </c>
      <c r="AD49" s="120">
        <v>0</v>
      </c>
      <c r="AE49" s="120">
        <v>0</v>
      </c>
      <c r="AF49" s="120">
        <v>0</v>
      </c>
      <c r="AG49" s="68"/>
    </row>
    <row r="50" spans="1:33" ht="23.25">
      <c r="A50" s="155"/>
      <c r="B50" s="159"/>
      <c r="C50" s="159"/>
      <c r="D50" s="68"/>
      <c r="E50" s="68"/>
      <c r="F50" s="68"/>
      <c r="G50" s="68"/>
      <c r="H50" s="159"/>
      <c r="I50" s="159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 t="s">
        <v>30</v>
      </c>
    </row>
    <row r="51" spans="1:33" ht="23.25">
      <c r="A51" s="155"/>
      <c r="B51" s="68">
        <f>SUM(B43:B49)</f>
        <v>3.6</v>
      </c>
      <c r="C51" s="68">
        <f aca="true" t="shared" si="4" ref="C51:AF51">SUM(C43:C49)</f>
        <v>4.1</v>
      </c>
      <c r="D51" s="68">
        <f t="shared" si="4"/>
        <v>3.9</v>
      </c>
      <c r="E51" s="68">
        <f t="shared" si="4"/>
        <v>3.6999999999999997</v>
      </c>
      <c r="F51" s="68">
        <f t="shared" si="4"/>
        <v>3.6</v>
      </c>
      <c r="G51" s="68">
        <f t="shared" si="4"/>
        <v>3.5</v>
      </c>
      <c r="H51" s="68">
        <f t="shared" si="4"/>
        <v>4.1</v>
      </c>
      <c r="I51" s="68">
        <f t="shared" si="4"/>
        <v>4.8</v>
      </c>
      <c r="J51" s="68">
        <f t="shared" si="4"/>
        <v>3.9</v>
      </c>
      <c r="K51" s="68">
        <f t="shared" si="4"/>
        <v>3.0999999999999996</v>
      </c>
      <c r="L51" s="68">
        <f t="shared" si="4"/>
        <v>4.3</v>
      </c>
      <c r="M51" s="68">
        <f t="shared" si="4"/>
        <v>4.4</v>
      </c>
      <c r="N51" s="68">
        <f t="shared" si="4"/>
        <v>4</v>
      </c>
      <c r="O51" s="68">
        <f t="shared" si="4"/>
        <v>4.199999999999999</v>
      </c>
      <c r="P51" s="68">
        <f t="shared" si="4"/>
        <v>3.9</v>
      </c>
      <c r="Q51" s="68">
        <f t="shared" si="4"/>
        <v>4.199999999999999</v>
      </c>
      <c r="R51" s="68">
        <f t="shared" si="4"/>
        <v>4</v>
      </c>
      <c r="S51" s="68">
        <f t="shared" si="4"/>
        <v>4</v>
      </c>
      <c r="T51" s="68">
        <f t="shared" si="4"/>
        <v>3.6</v>
      </c>
      <c r="U51" s="68">
        <f t="shared" si="4"/>
        <v>4.4</v>
      </c>
      <c r="V51" s="68">
        <f t="shared" si="4"/>
        <v>4.699999999999999</v>
      </c>
      <c r="W51" s="68">
        <f t="shared" si="4"/>
        <v>4.3</v>
      </c>
      <c r="X51" s="68">
        <f t="shared" si="4"/>
        <v>4.6</v>
      </c>
      <c r="Y51" s="68">
        <f t="shared" si="4"/>
        <v>3.9</v>
      </c>
      <c r="Z51" s="68">
        <f t="shared" si="4"/>
        <v>3.8</v>
      </c>
      <c r="AA51" s="68">
        <f t="shared" si="4"/>
        <v>4.5</v>
      </c>
      <c r="AB51" s="68">
        <f t="shared" si="4"/>
        <v>4.4</v>
      </c>
      <c r="AC51" s="68">
        <f t="shared" si="4"/>
        <v>3.8</v>
      </c>
      <c r="AD51" s="68">
        <f t="shared" si="4"/>
        <v>4</v>
      </c>
      <c r="AE51" s="68">
        <f t="shared" si="4"/>
        <v>4.4</v>
      </c>
      <c r="AF51" s="68">
        <f t="shared" si="4"/>
        <v>3.0999999999999996</v>
      </c>
      <c r="AG51" s="68">
        <f>SUM(B51:AF51)/31</f>
        <v>4.025806451612903</v>
      </c>
    </row>
    <row r="52" spans="1:33" ht="23.25">
      <c r="A52" s="154" t="s">
        <v>15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</row>
    <row r="53" spans="1:33" ht="23.25">
      <c r="A53" s="155"/>
      <c r="B53" s="68"/>
      <c r="C53" s="68"/>
      <c r="D53" s="68"/>
      <c r="E53" s="68"/>
      <c r="F53" s="104"/>
      <c r="G53" s="104"/>
      <c r="H53" s="104"/>
      <c r="I53" s="104"/>
      <c r="J53" s="104"/>
      <c r="K53" s="104"/>
      <c r="L53" s="104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 t="s">
        <v>30</v>
      </c>
    </row>
    <row r="54" spans="1:33" ht="23.25">
      <c r="A54" s="155" t="s">
        <v>4</v>
      </c>
      <c r="B54" s="171">
        <v>0.6</v>
      </c>
      <c r="C54" s="171">
        <v>0.4</v>
      </c>
      <c r="D54" s="171">
        <v>0.3</v>
      </c>
      <c r="E54" s="171">
        <v>0.4</v>
      </c>
      <c r="F54" s="171">
        <v>0.4</v>
      </c>
      <c r="G54" s="171">
        <v>0.4</v>
      </c>
      <c r="H54" s="171">
        <v>0.4</v>
      </c>
      <c r="I54" s="171">
        <v>0.4</v>
      </c>
      <c r="J54" s="171">
        <v>0.4</v>
      </c>
      <c r="K54" s="171">
        <v>0.4</v>
      </c>
      <c r="L54" s="171">
        <v>0.3</v>
      </c>
      <c r="M54" s="171">
        <v>0.4</v>
      </c>
      <c r="N54" s="171">
        <v>0.5</v>
      </c>
      <c r="O54" s="171">
        <v>0.5</v>
      </c>
      <c r="P54" s="171">
        <v>0.5</v>
      </c>
      <c r="Q54" s="171">
        <v>0.4</v>
      </c>
      <c r="R54" s="171">
        <v>0.3</v>
      </c>
      <c r="S54" s="171">
        <v>0.4</v>
      </c>
      <c r="T54" s="68">
        <v>0.4</v>
      </c>
      <c r="U54" s="68">
        <v>0.3</v>
      </c>
      <c r="V54" s="68">
        <v>0.3</v>
      </c>
      <c r="W54" s="68">
        <v>0.4</v>
      </c>
      <c r="X54" s="68">
        <v>0.4</v>
      </c>
      <c r="Y54" s="68">
        <v>0.4</v>
      </c>
      <c r="Z54" s="180">
        <v>0.4</v>
      </c>
      <c r="AA54" s="180">
        <v>0.7</v>
      </c>
      <c r="AB54" s="180">
        <v>0.5</v>
      </c>
      <c r="AC54" s="180">
        <v>0.5</v>
      </c>
      <c r="AD54" s="180">
        <v>0.5</v>
      </c>
      <c r="AE54" s="180">
        <v>0.4</v>
      </c>
      <c r="AF54" s="180">
        <v>0.4</v>
      </c>
      <c r="AG54" s="68">
        <f>SUM(B54:AF54)/31</f>
        <v>0.41935483870967755</v>
      </c>
    </row>
    <row r="55" spans="1:33" ht="23.25">
      <c r="A55" s="155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</row>
    <row r="56" spans="1:33" ht="23.25">
      <c r="A56" s="155" t="s">
        <v>16</v>
      </c>
      <c r="B56" s="68">
        <f aca="true" t="shared" si="5" ref="B56:AF56">SUM(B12+B25+B40+B51+B54)</f>
        <v>55.777181</v>
      </c>
      <c r="C56" s="68">
        <f t="shared" si="5"/>
        <v>53.69158</v>
      </c>
      <c r="D56" s="68">
        <f t="shared" si="5"/>
        <v>51.447808</v>
      </c>
      <c r="E56" s="68">
        <f t="shared" si="5"/>
        <v>58.253629000000004</v>
      </c>
      <c r="F56" s="68">
        <f t="shared" si="5"/>
        <v>54.903473</v>
      </c>
      <c r="G56" s="68">
        <f t="shared" si="5"/>
        <v>52.38240799999999</v>
      </c>
      <c r="H56" s="68">
        <f t="shared" si="5"/>
        <v>56.091181000000006</v>
      </c>
      <c r="I56" s="68">
        <f t="shared" si="5"/>
        <v>58.051579999999994</v>
      </c>
      <c r="J56" s="68">
        <f t="shared" si="5"/>
        <v>56.626808</v>
      </c>
      <c r="K56" s="68">
        <f t="shared" si="5"/>
        <v>57.312629</v>
      </c>
      <c r="L56" s="68">
        <f t="shared" si="5"/>
        <v>58.349714999999996</v>
      </c>
      <c r="M56" s="68">
        <f t="shared" si="5"/>
        <v>60.176052</v>
      </c>
      <c r="N56" s="68">
        <f t="shared" si="5"/>
        <v>62.701857000000004</v>
      </c>
      <c r="O56" s="68">
        <f t="shared" si="5"/>
        <v>59.80036700000001</v>
      </c>
      <c r="P56" s="68">
        <f t="shared" si="5"/>
        <v>62.14717100000001</v>
      </c>
      <c r="Q56" s="68">
        <f t="shared" si="5"/>
        <v>60.071712</v>
      </c>
      <c r="R56" s="68">
        <f t="shared" si="5"/>
        <v>52.276903999999995</v>
      </c>
      <c r="S56" s="68">
        <f t="shared" si="5"/>
        <v>56.996167</v>
      </c>
      <c r="T56" s="68">
        <f t="shared" si="5"/>
        <v>60.167034</v>
      </c>
      <c r="U56" s="68">
        <f t="shared" si="5"/>
        <v>58.208335</v>
      </c>
      <c r="V56" s="68">
        <f t="shared" si="5"/>
        <v>61.524574</v>
      </c>
      <c r="W56" s="68">
        <f t="shared" si="5"/>
        <v>56.769074999999994</v>
      </c>
      <c r="X56" s="68">
        <f t="shared" si="5"/>
        <v>61.656977999999995</v>
      </c>
      <c r="Y56" s="68">
        <f t="shared" si="5"/>
        <v>57.919222999999995</v>
      </c>
      <c r="Z56" s="68">
        <f t="shared" si="5"/>
        <v>57.735456</v>
      </c>
      <c r="AA56" s="68">
        <f t="shared" si="5"/>
        <v>61.90206500000001</v>
      </c>
      <c r="AB56" s="68">
        <f t="shared" si="5"/>
        <v>58.88894199999999</v>
      </c>
      <c r="AC56" s="68">
        <f t="shared" si="5"/>
        <v>57.654236999999995</v>
      </c>
      <c r="AD56" s="68">
        <f t="shared" si="5"/>
        <v>51.299082999999996</v>
      </c>
      <c r="AE56" s="68">
        <f t="shared" si="5"/>
        <v>58.031330999999994</v>
      </c>
      <c r="AF56" s="68">
        <f t="shared" si="5"/>
        <v>54.843561</v>
      </c>
      <c r="AG56" s="68"/>
    </row>
    <row r="57" spans="1:33" ht="23.25">
      <c r="A57" s="155"/>
      <c r="B57" s="68"/>
      <c r="C57" s="149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</row>
    <row r="58" spans="1:33" ht="23.25">
      <c r="A58" s="155" t="s">
        <v>17</v>
      </c>
      <c r="B58" s="68">
        <f aca="true" t="shared" si="6" ref="B58:AF58">SUM(B21,B23,B37,B38,B47,B49)</f>
        <v>0</v>
      </c>
      <c r="C58" s="68">
        <f t="shared" si="6"/>
        <v>0</v>
      </c>
      <c r="D58" s="68">
        <f t="shared" si="6"/>
        <v>0</v>
      </c>
      <c r="E58" s="68">
        <f t="shared" si="6"/>
        <v>0</v>
      </c>
      <c r="F58" s="68">
        <f t="shared" si="6"/>
        <v>0</v>
      </c>
      <c r="G58" s="68">
        <f t="shared" si="6"/>
        <v>0</v>
      </c>
      <c r="H58" s="68">
        <f t="shared" si="6"/>
        <v>0.029809</v>
      </c>
      <c r="I58" s="68">
        <f t="shared" si="6"/>
        <v>0</v>
      </c>
      <c r="J58" s="68">
        <f t="shared" si="6"/>
        <v>0</v>
      </c>
      <c r="K58" s="68">
        <f t="shared" si="6"/>
        <v>0</v>
      </c>
      <c r="L58" s="68">
        <f t="shared" si="6"/>
        <v>0</v>
      </c>
      <c r="M58" s="68">
        <f t="shared" si="6"/>
        <v>0</v>
      </c>
      <c r="N58" s="68">
        <f t="shared" si="6"/>
        <v>0</v>
      </c>
      <c r="O58" s="68">
        <f t="shared" si="6"/>
        <v>0</v>
      </c>
      <c r="P58" s="68">
        <f t="shared" si="6"/>
        <v>0</v>
      </c>
      <c r="Q58" s="68">
        <f t="shared" si="6"/>
        <v>0</v>
      </c>
      <c r="R58" s="68">
        <f t="shared" si="6"/>
        <v>0</v>
      </c>
      <c r="S58" s="68">
        <f t="shared" si="6"/>
        <v>0</v>
      </c>
      <c r="T58" s="68">
        <f t="shared" si="6"/>
        <v>0</v>
      </c>
      <c r="U58" s="68">
        <f t="shared" si="6"/>
        <v>0</v>
      </c>
      <c r="V58" s="68">
        <f t="shared" si="6"/>
        <v>0</v>
      </c>
      <c r="W58" s="68">
        <f t="shared" si="6"/>
        <v>0</v>
      </c>
      <c r="X58" s="68">
        <f t="shared" si="6"/>
        <v>0</v>
      </c>
      <c r="Y58" s="68">
        <f t="shared" si="6"/>
        <v>0</v>
      </c>
      <c r="Z58" s="68">
        <f t="shared" si="6"/>
        <v>0</v>
      </c>
      <c r="AA58" s="68">
        <f t="shared" si="6"/>
        <v>0</v>
      </c>
      <c r="AB58" s="68">
        <f t="shared" si="6"/>
        <v>0</v>
      </c>
      <c r="AC58" s="68">
        <f t="shared" si="6"/>
        <v>0</v>
      </c>
      <c r="AD58" s="68">
        <f t="shared" si="6"/>
        <v>0</v>
      </c>
      <c r="AE58" s="68">
        <f t="shared" si="6"/>
        <v>0</v>
      </c>
      <c r="AF58" s="68">
        <f t="shared" si="6"/>
        <v>0</v>
      </c>
      <c r="AG58" s="68"/>
    </row>
    <row r="59" spans="1:33" ht="33.75">
      <c r="A59" s="155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76" t="s">
        <v>30</v>
      </c>
    </row>
    <row r="60" spans="1:33" ht="33.75">
      <c r="A60" s="154" t="s">
        <v>22</v>
      </c>
      <c r="B60" s="68">
        <f aca="true" t="shared" si="7" ref="B60:AF60">SUM(B56:B58)</f>
        <v>55.777181</v>
      </c>
      <c r="C60" s="68">
        <f t="shared" si="7"/>
        <v>53.69158</v>
      </c>
      <c r="D60" s="68">
        <f t="shared" si="7"/>
        <v>51.447808</v>
      </c>
      <c r="E60" s="68">
        <f t="shared" si="7"/>
        <v>58.253629000000004</v>
      </c>
      <c r="F60" s="68">
        <f t="shared" si="7"/>
        <v>54.903473</v>
      </c>
      <c r="G60" s="68">
        <f t="shared" si="7"/>
        <v>52.38240799999999</v>
      </c>
      <c r="H60" s="68">
        <f t="shared" si="7"/>
        <v>56.120990000000006</v>
      </c>
      <c r="I60" s="68">
        <f t="shared" si="7"/>
        <v>58.051579999999994</v>
      </c>
      <c r="J60" s="68">
        <f t="shared" si="7"/>
        <v>56.626808</v>
      </c>
      <c r="K60" s="68">
        <f t="shared" si="7"/>
        <v>57.312629</v>
      </c>
      <c r="L60" s="68">
        <f t="shared" si="7"/>
        <v>58.349714999999996</v>
      </c>
      <c r="M60" s="68">
        <f t="shared" si="7"/>
        <v>60.176052</v>
      </c>
      <c r="N60" s="68">
        <f t="shared" si="7"/>
        <v>62.701857000000004</v>
      </c>
      <c r="O60" s="68">
        <f t="shared" si="7"/>
        <v>59.80036700000001</v>
      </c>
      <c r="P60" s="68">
        <f t="shared" si="7"/>
        <v>62.14717100000001</v>
      </c>
      <c r="Q60" s="68">
        <f t="shared" si="7"/>
        <v>60.071712</v>
      </c>
      <c r="R60" s="68">
        <f t="shared" si="7"/>
        <v>52.276903999999995</v>
      </c>
      <c r="S60" s="68">
        <f t="shared" si="7"/>
        <v>56.996167</v>
      </c>
      <c r="T60" s="68">
        <f t="shared" si="7"/>
        <v>60.167034</v>
      </c>
      <c r="U60" s="68">
        <f t="shared" si="7"/>
        <v>58.208335</v>
      </c>
      <c r="V60" s="68">
        <f t="shared" si="7"/>
        <v>61.524574</v>
      </c>
      <c r="W60" s="68">
        <f t="shared" si="7"/>
        <v>56.769074999999994</v>
      </c>
      <c r="X60" s="68">
        <f t="shared" si="7"/>
        <v>61.656977999999995</v>
      </c>
      <c r="Y60" s="68">
        <f t="shared" si="7"/>
        <v>57.919222999999995</v>
      </c>
      <c r="Z60" s="68">
        <f t="shared" si="7"/>
        <v>57.735456</v>
      </c>
      <c r="AA60" s="68">
        <f t="shared" si="7"/>
        <v>61.90206500000001</v>
      </c>
      <c r="AB60" s="68">
        <f t="shared" si="7"/>
        <v>58.88894199999999</v>
      </c>
      <c r="AC60" s="68">
        <f t="shared" si="7"/>
        <v>57.654236999999995</v>
      </c>
      <c r="AD60" s="68">
        <f t="shared" si="7"/>
        <v>51.299082999999996</v>
      </c>
      <c r="AE60" s="68">
        <f t="shared" si="7"/>
        <v>58.031330999999994</v>
      </c>
      <c r="AF60" s="68">
        <f t="shared" si="7"/>
        <v>54.843561</v>
      </c>
      <c r="AG60" s="76">
        <f>SUM(B60:AF60)/31</f>
        <v>57.538320161290315</v>
      </c>
    </row>
    <row r="61" spans="1:33" ht="20.25">
      <c r="A61" s="154"/>
      <c r="B61" s="35"/>
      <c r="C61" s="160"/>
      <c r="D61" s="160"/>
      <c r="E61" s="160"/>
      <c r="F61" s="160"/>
      <c r="G61" s="160"/>
      <c r="H61" s="168"/>
      <c r="I61" s="172"/>
      <c r="J61" s="172"/>
      <c r="K61" s="172"/>
      <c r="L61" s="172"/>
      <c r="M61" s="172"/>
      <c r="N61" s="172"/>
      <c r="O61" s="172"/>
      <c r="P61" s="172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</row>
    <row r="62" spans="1:33" ht="20.25">
      <c r="A62" s="155" t="s">
        <v>20</v>
      </c>
      <c r="B62" s="155"/>
      <c r="C62" s="155"/>
      <c r="D62" s="155"/>
      <c r="E62" s="155"/>
      <c r="F62" s="155"/>
      <c r="G62" s="155"/>
      <c r="H62" s="155"/>
      <c r="I62" s="174"/>
      <c r="J62" s="174"/>
      <c r="K62" s="174"/>
      <c r="L62" s="174"/>
      <c r="M62" s="174"/>
      <c r="N62" s="174"/>
      <c r="O62" s="174"/>
      <c r="P62" s="174"/>
      <c r="Q62" s="168"/>
      <c r="R62" s="168"/>
      <c r="S62" s="155"/>
      <c r="T62" s="155"/>
      <c r="U62" s="155"/>
      <c r="V62" s="155"/>
      <c r="W62" s="155"/>
      <c r="X62" s="155"/>
      <c r="Y62" s="155"/>
      <c r="Z62" s="174"/>
      <c r="AA62" s="174"/>
      <c r="AB62" s="174"/>
      <c r="AC62" s="174"/>
      <c r="AD62" s="174"/>
      <c r="AE62" s="174"/>
      <c r="AF62" s="174"/>
      <c r="AG62" s="174"/>
    </row>
  </sheetData>
  <sheetProtection/>
  <printOptions/>
  <pageMargins left="0.2" right="0.2" top="0.5" bottom="0.31" header="0.5" footer="0.5"/>
  <pageSetup horizontalDpi="300" verticalDpi="300" orientation="landscape" scale="3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54"/>
  <sheetViews>
    <sheetView zoomScale="50" zoomScaleNormal="50" zoomScalePageLayoutView="0" workbookViewId="0" topLeftCell="A1">
      <pane xSplit="1" ySplit="5" topLeftCell="O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C63" sqref="AC63"/>
    </sheetView>
  </sheetViews>
  <sheetFormatPr defaultColWidth="8.88671875" defaultRowHeight="15"/>
  <cols>
    <col min="1" max="1" width="30.77734375" style="0" customWidth="1"/>
    <col min="2" max="2" width="10.10546875" style="0" bestFit="1" customWidth="1"/>
    <col min="3" max="18" width="9.21484375" style="0" bestFit="1" customWidth="1"/>
  </cols>
  <sheetData>
    <row r="1" spans="1:33" ht="20.25">
      <c r="A1" s="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20.25">
      <c r="A2" s="2">
        <v>39972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3.25">
      <c r="A3" s="4" t="s">
        <v>21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4"/>
      <c r="AA3" s="65"/>
      <c r="AB3" s="64"/>
      <c r="AC3" s="64"/>
      <c r="AD3" s="64"/>
      <c r="AE3" s="64"/>
      <c r="AF3" s="64"/>
      <c r="AG3" s="64"/>
    </row>
    <row r="4" spans="1:36" ht="23.25">
      <c r="A4" s="7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</row>
    <row r="5" spans="1:33" ht="23.25">
      <c r="A5" s="9"/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N5" s="44">
        <v>13</v>
      </c>
      <c r="O5" s="44">
        <v>14</v>
      </c>
      <c r="P5" s="44">
        <v>15</v>
      </c>
      <c r="Q5" s="45">
        <v>16</v>
      </c>
      <c r="R5" s="45">
        <v>17</v>
      </c>
      <c r="S5" s="46">
        <v>18</v>
      </c>
      <c r="T5" s="46">
        <v>19</v>
      </c>
      <c r="U5" s="46">
        <v>20</v>
      </c>
      <c r="V5" s="46">
        <v>21</v>
      </c>
      <c r="W5" s="46">
        <v>22</v>
      </c>
      <c r="X5" s="46">
        <v>23</v>
      </c>
      <c r="Y5" s="46">
        <v>24</v>
      </c>
      <c r="Z5" s="45">
        <v>25</v>
      </c>
      <c r="AA5" s="45">
        <v>26</v>
      </c>
      <c r="AB5" s="45">
        <v>27</v>
      </c>
      <c r="AC5" s="45">
        <v>28</v>
      </c>
      <c r="AD5" s="45">
        <v>29</v>
      </c>
      <c r="AE5" s="45">
        <v>30</v>
      </c>
      <c r="AF5" s="45"/>
      <c r="AG5" s="45" t="s">
        <v>35</v>
      </c>
    </row>
    <row r="6" spans="1:33" ht="23.25">
      <c r="A6" s="10" t="s">
        <v>0</v>
      </c>
      <c r="B6" s="47"/>
      <c r="C6" s="47"/>
      <c r="D6" s="47"/>
      <c r="E6" s="47"/>
      <c r="F6" s="47"/>
      <c r="G6" s="47"/>
      <c r="H6" s="47"/>
      <c r="I6" s="48"/>
      <c r="J6" s="48"/>
      <c r="K6" s="48"/>
      <c r="L6" s="48"/>
      <c r="M6" s="48"/>
      <c r="N6" s="48"/>
      <c r="O6" s="48"/>
      <c r="P6" s="48"/>
      <c r="Q6" s="49"/>
      <c r="R6" s="49"/>
      <c r="S6" s="43"/>
      <c r="T6" s="43"/>
      <c r="U6" s="43"/>
      <c r="V6" s="43"/>
      <c r="W6" s="43"/>
      <c r="X6" s="43"/>
      <c r="Y6" s="43"/>
      <c r="Z6" s="49"/>
      <c r="AA6" s="49"/>
      <c r="AB6" s="49"/>
      <c r="AC6" s="49"/>
      <c r="AD6" s="49"/>
      <c r="AE6" s="49"/>
      <c r="AF6" s="54"/>
      <c r="AG6" s="54"/>
    </row>
    <row r="7" spans="1:33" ht="23.25">
      <c r="A7" s="9" t="s">
        <v>1</v>
      </c>
      <c r="B7" s="91">
        <v>0</v>
      </c>
      <c r="C7" s="91">
        <v>0</v>
      </c>
      <c r="D7" s="91">
        <v>0</v>
      </c>
      <c r="E7" s="91">
        <v>0</v>
      </c>
      <c r="F7" s="91">
        <v>0</v>
      </c>
      <c r="G7" s="91">
        <v>0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  <c r="M7" s="104">
        <v>0</v>
      </c>
      <c r="N7" s="104">
        <v>0</v>
      </c>
      <c r="O7" s="104">
        <v>0</v>
      </c>
      <c r="P7" s="104">
        <v>0</v>
      </c>
      <c r="Q7" s="104">
        <v>0</v>
      </c>
      <c r="R7" s="104">
        <v>0</v>
      </c>
      <c r="S7" s="104">
        <v>0</v>
      </c>
      <c r="T7" s="104">
        <v>0</v>
      </c>
      <c r="U7" s="104">
        <v>0</v>
      </c>
      <c r="V7" s="104">
        <v>0</v>
      </c>
      <c r="W7" s="104">
        <v>0</v>
      </c>
      <c r="X7" s="104">
        <v>0</v>
      </c>
      <c r="Y7" s="104">
        <v>0</v>
      </c>
      <c r="Z7" s="104">
        <v>0</v>
      </c>
      <c r="AA7" s="104">
        <v>0</v>
      </c>
      <c r="AB7" s="104">
        <v>0</v>
      </c>
      <c r="AC7" s="104">
        <v>0</v>
      </c>
      <c r="AD7" s="104">
        <v>0</v>
      </c>
      <c r="AE7" s="104">
        <v>0</v>
      </c>
      <c r="AF7" s="68"/>
      <c r="AG7" s="104"/>
    </row>
    <row r="8" spans="1:33" ht="23.25">
      <c r="A8" s="9" t="s">
        <v>2</v>
      </c>
      <c r="B8" s="104">
        <v>15.6</v>
      </c>
      <c r="C8" s="104">
        <v>17.5</v>
      </c>
      <c r="D8" s="104">
        <v>18.7</v>
      </c>
      <c r="E8" s="104">
        <v>15.9</v>
      </c>
      <c r="F8" s="104">
        <v>13.5</v>
      </c>
      <c r="G8" s="104">
        <v>17.7</v>
      </c>
      <c r="H8" s="104">
        <v>16.2</v>
      </c>
      <c r="I8" s="104">
        <v>18</v>
      </c>
      <c r="J8" s="104">
        <v>17.4</v>
      </c>
      <c r="K8" s="104">
        <v>17.5</v>
      </c>
      <c r="L8" s="104">
        <v>18.5</v>
      </c>
      <c r="M8" s="104">
        <v>16</v>
      </c>
      <c r="N8" s="104">
        <v>17</v>
      </c>
      <c r="O8" s="104">
        <v>15.6</v>
      </c>
      <c r="P8" s="104">
        <v>16.4</v>
      </c>
      <c r="Q8" s="104">
        <v>16.1</v>
      </c>
      <c r="R8" s="104">
        <v>17.6</v>
      </c>
      <c r="S8" s="104">
        <v>20.1</v>
      </c>
      <c r="T8" s="104">
        <v>14.6</v>
      </c>
      <c r="U8" s="104">
        <v>16.7</v>
      </c>
      <c r="V8" s="104">
        <v>15.3</v>
      </c>
      <c r="W8" s="104">
        <v>16.2</v>
      </c>
      <c r="X8" s="104">
        <v>16.5</v>
      </c>
      <c r="Y8" s="104">
        <v>19.6</v>
      </c>
      <c r="Z8" s="104">
        <v>18.5</v>
      </c>
      <c r="AA8" s="104">
        <v>18.9</v>
      </c>
      <c r="AB8" s="104">
        <v>16.7</v>
      </c>
      <c r="AC8" s="104">
        <v>16.8</v>
      </c>
      <c r="AD8" s="104">
        <v>17.4</v>
      </c>
      <c r="AE8" s="104">
        <v>18.8</v>
      </c>
      <c r="AF8" s="68"/>
      <c r="AG8" s="104"/>
    </row>
    <row r="9" spans="1:33" ht="23.25">
      <c r="A9" s="9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</row>
    <row r="10" spans="1:33" ht="23.25">
      <c r="A10" s="9"/>
      <c r="B10" s="104">
        <f>SUM(B7:B8)</f>
        <v>15.6</v>
      </c>
      <c r="C10" s="104">
        <f aca="true" t="shared" si="0" ref="C10:AE10">SUM(C7:C8)</f>
        <v>17.5</v>
      </c>
      <c r="D10" s="104">
        <f t="shared" si="0"/>
        <v>18.7</v>
      </c>
      <c r="E10" s="104">
        <f t="shared" si="0"/>
        <v>15.9</v>
      </c>
      <c r="F10" s="104">
        <f t="shared" si="0"/>
        <v>13.5</v>
      </c>
      <c r="G10" s="104">
        <f t="shared" si="0"/>
        <v>17.7</v>
      </c>
      <c r="H10" s="104">
        <f t="shared" si="0"/>
        <v>16.2</v>
      </c>
      <c r="I10" s="104">
        <f t="shared" si="0"/>
        <v>18</v>
      </c>
      <c r="J10" s="104">
        <f t="shared" si="0"/>
        <v>17.4</v>
      </c>
      <c r="K10" s="104">
        <f t="shared" si="0"/>
        <v>17.5</v>
      </c>
      <c r="L10" s="104">
        <f t="shared" si="0"/>
        <v>18.5</v>
      </c>
      <c r="M10" s="104">
        <f t="shared" si="0"/>
        <v>16</v>
      </c>
      <c r="N10" s="104">
        <f t="shared" si="0"/>
        <v>17</v>
      </c>
      <c r="O10" s="104">
        <f t="shared" si="0"/>
        <v>15.6</v>
      </c>
      <c r="P10" s="104">
        <f t="shared" si="0"/>
        <v>16.4</v>
      </c>
      <c r="Q10" s="104">
        <f t="shared" si="0"/>
        <v>16.1</v>
      </c>
      <c r="R10" s="104">
        <f t="shared" si="0"/>
        <v>17.6</v>
      </c>
      <c r="S10" s="104">
        <f t="shared" si="0"/>
        <v>20.1</v>
      </c>
      <c r="T10" s="104">
        <f t="shared" si="0"/>
        <v>14.6</v>
      </c>
      <c r="U10" s="104">
        <f t="shared" si="0"/>
        <v>16.7</v>
      </c>
      <c r="V10" s="104">
        <f t="shared" si="0"/>
        <v>15.3</v>
      </c>
      <c r="W10" s="104">
        <f t="shared" si="0"/>
        <v>16.2</v>
      </c>
      <c r="X10" s="104">
        <f t="shared" si="0"/>
        <v>16.5</v>
      </c>
      <c r="Y10" s="104">
        <f t="shared" si="0"/>
        <v>19.6</v>
      </c>
      <c r="Z10" s="104">
        <f t="shared" si="0"/>
        <v>18.5</v>
      </c>
      <c r="AA10" s="104">
        <f t="shared" si="0"/>
        <v>18.9</v>
      </c>
      <c r="AB10" s="104">
        <f t="shared" si="0"/>
        <v>16.7</v>
      </c>
      <c r="AC10" s="104">
        <f t="shared" si="0"/>
        <v>16.8</v>
      </c>
      <c r="AD10" s="104">
        <f t="shared" si="0"/>
        <v>17.4</v>
      </c>
      <c r="AE10" s="104">
        <f t="shared" si="0"/>
        <v>18.8</v>
      </c>
      <c r="AF10" s="104"/>
      <c r="AG10" s="104">
        <f>SUM(B10:AE10)/30</f>
        <v>17.043333333333337</v>
      </c>
    </row>
    <row r="11" spans="1:33" ht="23.25">
      <c r="A11" s="9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</row>
    <row r="12" spans="1:33" ht="23.25">
      <c r="A12" s="10" t="s">
        <v>3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</row>
    <row r="13" spans="1:33" ht="23.25">
      <c r="A13" s="9" t="s">
        <v>19</v>
      </c>
      <c r="B13" s="181">
        <v>17.297494</v>
      </c>
      <c r="C13" s="183">
        <v>15.437893</v>
      </c>
      <c r="D13" s="183">
        <v>17.355067</v>
      </c>
      <c r="E13" s="183">
        <v>16.041475</v>
      </c>
      <c r="F13" s="183">
        <v>11.155448</v>
      </c>
      <c r="G13" s="183">
        <v>14.516998</v>
      </c>
      <c r="H13" s="228">
        <v>16.232679</v>
      </c>
      <c r="I13" s="228">
        <v>16.764422</v>
      </c>
      <c r="J13" s="227">
        <v>14.573268</v>
      </c>
      <c r="K13" s="104">
        <v>16.165515</v>
      </c>
      <c r="L13" s="227">
        <v>14.869384</v>
      </c>
      <c r="M13" s="227">
        <v>11.902446</v>
      </c>
      <c r="N13" s="227">
        <v>6.897</v>
      </c>
      <c r="O13" s="227">
        <v>12.272133</v>
      </c>
      <c r="P13" s="227">
        <v>15.049429</v>
      </c>
      <c r="Q13" s="227">
        <v>15.473003</v>
      </c>
      <c r="R13" s="227">
        <v>15.625183</v>
      </c>
      <c r="S13" s="104">
        <v>15.519196</v>
      </c>
      <c r="T13" s="227">
        <v>14.926389</v>
      </c>
      <c r="U13" s="227">
        <v>13.691388</v>
      </c>
      <c r="V13" s="227">
        <v>15.897472</v>
      </c>
      <c r="W13" s="227">
        <v>14.730331</v>
      </c>
      <c r="X13" s="227">
        <v>16.314774</v>
      </c>
      <c r="Y13" s="227">
        <v>14.378064</v>
      </c>
      <c r="Z13" s="227">
        <v>16.367131</v>
      </c>
      <c r="AA13" s="227">
        <v>15.305673</v>
      </c>
      <c r="AB13" s="227">
        <v>15.005681</v>
      </c>
      <c r="AC13" s="227">
        <v>15.022451</v>
      </c>
      <c r="AD13" s="227">
        <v>12.5197</v>
      </c>
      <c r="AE13" s="227">
        <v>15.280823</v>
      </c>
      <c r="AF13" s="104"/>
      <c r="AG13" s="104"/>
    </row>
    <row r="14" spans="1:33" ht="23.25">
      <c r="A14" s="8" t="s">
        <v>28</v>
      </c>
      <c r="B14" s="177">
        <v>-0.567325</v>
      </c>
      <c r="C14" s="93">
        <v>-0.584778</v>
      </c>
      <c r="D14" s="93">
        <v>-0.557816</v>
      </c>
      <c r="E14" s="93">
        <v>-0.531988</v>
      </c>
      <c r="F14" s="93">
        <v>-0.54114</v>
      </c>
      <c r="G14" s="93">
        <v>-0.687319</v>
      </c>
      <c r="H14" s="227">
        <v>-0.672331</v>
      </c>
      <c r="I14" s="227">
        <v>-0.504352</v>
      </c>
      <c r="J14" s="227">
        <v>-0.496436</v>
      </c>
      <c r="K14" s="227">
        <v>-0.681437</v>
      </c>
      <c r="L14" s="227">
        <v>-0.686848</v>
      </c>
      <c r="M14" s="227">
        <v>-0.711747</v>
      </c>
      <c r="N14" s="227">
        <v>-0.538207</v>
      </c>
      <c r="O14" s="227">
        <v>0</v>
      </c>
      <c r="P14" s="229">
        <v>-0.292706</v>
      </c>
      <c r="Q14" s="229">
        <v>-0.711664</v>
      </c>
      <c r="R14" s="229">
        <v>-0.714411</v>
      </c>
      <c r="S14" s="229">
        <v>-0.730811</v>
      </c>
      <c r="T14" s="229">
        <v>-0.691261</v>
      </c>
      <c r="U14" s="229">
        <v>-0.681046</v>
      </c>
      <c r="V14" s="229">
        <v>-0.722102</v>
      </c>
      <c r="W14" s="229">
        <v>-0.711584</v>
      </c>
      <c r="X14" s="229">
        <v>-0.704426</v>
      </c>
      <c r="Y14" s="229">
        <v>-0.548524</v>
      </c>
      <c r="Z14" s="229">
        <v>-0.272663</v>
      </c>
      <c r="AA14" s="229">
        <v>0</v>
      </c>
      <c r="AB14" s="229">
        <v>-0.011135</v>
      </c>
      <c r="AC14" s="229">
        <v>0</v>
      </c>
      <c r="AD14" s="229">
        <v>0</v>
      </c>
      <c r="AE14" s="229">
        <v>0</v>
      </c>
      <c r="AF14" s="185"/>
      <c r="AG14" s="185"/>
    </row>
    <row r="15" spans="1:33" ht="23.25">
      <c r="A15" s="9" t="s">
        <v>5</v>
      </c>
      <c r="B15" s="186">
        <v>3.54242</v>
      </c>
      <c r="C15" s="184">
        <v>3.182</v>
      </c>
      <c r="D15" s="184">
        <v>3.240509</v>
      </c>
      <c r="E15" s="184">
        <v>3.14137</v>
      </c>
      <c r="F15" s="184">
        <v>3.05887</v>
      </c>
      <c r="G15" s="184">
        <v>3.044</v>
      </c>
      <c r="H15" s="225">
        <v>2.97985</v>
      </c>
      <c r="I15" s="225">
        <v>3.044</v>
      </c>
      <c r="J15" s="225">
        <v>3.035568</v>
      </c>
      <c r="K15" s="185">
        <v>3.027182</v>
      </c>
      <c r="L15" s="225">
        <v>3.093409</v>
      </c>
      <c r="M15" s="225">
        <v>3.127532</v>
      </c>
      <c r="N15" s="225">
        <v>3.044</v>
      </c>
      <c r="O15" s="225">
        <v>3.044</v>
      </c>
      <c r="P15" s="225">
        <v>4.175207</v>
      </c>
      <c r="Q15" s="225">
        <v>2.748101</v>
      </c>
      <c r="R15" s="225">
        <v>3.596512</v>
      </c>
      <c r="S15" s="185">
        <v>3.596512</v>
      </c>
      <c r="T15" s="225">
        <v>6.733187</v>
      </c>
      <c r="U15" s="225">
        <v>3.365808</v>
      </c>
      <c r="V15" s="225">
        <v>3.408521</v>
      </c>
      <c r="W15" s="225">
        <v>3.521534</v>
      </c>
      <c r="X15" s="225">
        <v>3.21482</v>
      </c>
      <c r="Y15" s="225">
        <v>3.480736</v>
      </c>
      <c r="Z15" s="225">
        <v>3.500384</v>
      </c>
      <c r="AA15" s="225">
        <v>3.448503</v>
      </c>
      <c r="AB15" s="225">
        <v>3.347054</v>
      </c>
      <c r="AC15" s="225">
        <v>3.500881</v>
      </c>
      <c r="AD15" s="225">
        <v>3.584558</v>
      </c>
      <c r="AE15" s="225">
        <v>3.524533</v>
      </c>
      <c r="AF15" s="185"/>
      <c r="AG15" s="185"/>
    </row>
    <row r="16" spans="1:33" ht="23.25">
      <c r="A16" s="9" t="s">
        <v>6</v>
      </c>
      <c r="B16" s="186">
        <v>0</v>
      </c>
      <c r="C16" s="184">
        <v>0</v>
      </c>
      <c r="D16" s="184">
        <v>0</v>
      </c>
      <c r="E16" s="184">
        <v>0</v>
      </c>
      <c r="F16" s="184">
        <v>0</v>
      </c>
      <c r="G16" s="184">
        <v>0</v>
      </c>
      <c r="H16" s="225">
        <v>0</v>
      </c>
      <c r="I16" s="225">
        <v>0</v>
      </c>
      <c r="J16" s="225">
        <v>0</v>
      </c>
      <c r="K16" s="225">
        <v>0</v>
      </c>
      <c r="L16" s="225">
        <v>0</v>
      </c>
      <c r="M16" s="225">
        <v>0</v>
      </c>
      <c r="N16" s="225">
        <v>0</v>
      </c>
      <c r="O16" s="225">
        <v>0</v>
      </c>
      <c r="P16" s="229">
        <v>0</v>
      </c>
      <c r="Q16" s="229">
        <v>0</v>
      </c>
      <c r="R16" s="229">
        <v>0</v>
      </c>
      <c r="S16" s="229">
        <v>0</v>
      </c>
      <c r="T16" s="229">
        <v>0</v>
      </c>
      <c r="U16" s="229">
        <v>0</v>
      </c>
      <c r="V16" s="229">
        <v>0</v>
      </c>
      <c r="W16" s="229">
        <v>0</v>
      </c>
      <c r="X16" s="229">
        <v>0</v>
      </c>
      <c r="Y16" s="229">
        <v>0</v>
      </c>
      <c r="Z16" s="229">
        <v>0</v>
      </c>
      <c r="AA16" s="229">
        <v>0</v>
      </c>
      <c r="AB16" s="229">
        <v>0</v>
      </c>
      <c r="AC16" s="229">
        <v>0</v>
      </c>
      <c r="AD16" s="229">
        <v>0</v>
      </c>
      <c r="AE16" s="229">
        <v>0</v>
      </c>
      <c r="AF16" s="185"/>
      <c r="AG16" s="185"/>
    </row>
    <row r="17" spans="1:33" ht="23.25">
      <c r="A17" s="9" t="s">
        <v>7</v>
      </c>
      <c r="B17" s="186">
        <v>0</v>
      </c>
      <c r="C17" s="184">
        <v>0</v>
      </c>
      <c r="D17" s="184">
        <v>0</v>
      </c>
      <c r="E17" s="184">
        <v>0</v>
      </c>
      <c r="F17" s="184">
        <v>0</v>
      </c>
      <c r="G17" s="184">
        <v>0</v>
      </c>
      <c r="H17" s="225">
        <v>0</v>
      </c>
      <c r="I17" s="225">
        <v>0</v>
      </c>
      <c r="J17" s="225">
        <v>0</v>
      </c>
      <c r="K17" s="225">
        <v>0</v>
      </c>
      <c r="L17" s="225">
        <v>0</v>
      </c>
      <c r="M17" s="225">
        <v>0</v>
      </c>
      <c r="N17" s="225">
        <v>0</v>
      </c>
      <c r="O17" s="225">
        <v>0</v>
      </c>
      <c r="P17" s="229">
        <v>0</v>
      </c>
      <c r="Q17" s="229">
        <v>0</v>
      </c>
      <c r="R17" s="229">
        <v>0</v>
      </c>
      <c r="S17" s="229">
        <v>0</v>
      </c>
      <c r="T17" s="229">
        <v>0</v>
      </c>
      <c r="U17" s="229">
        <v>0</v>
      </c>
      <c r="V17" s="229">
        <v>0</v>
      </c>
      <c r="W17" s="229">
        <v>0</v>
      </c>
      <c r="X17" s="229">
        <v>0</v>
      </c>
      <c r="Y17" s="229">
        <v>0</v>
      </c>
      <c r="Z17" s="229">
        <v>0</v>
      </c>
      <c r="AA17" s="229">
        <v>0</v>
      </c>
      <c r="AB17" s="229">
        <v>0</v>
      </c>
      <c r="AC17" s="229">
        <v>0</v>
      </c>
      <c r="AD17" s="229">
        <v>0</v>
      </c>
      <c r="AE17" s="229">
        <v>0</v>
      </c>
      <c r="AF17" s="185"/>
      <c r="AG17" s="185"/>
    </row>
    <row r="18" spans="1:33" ht="23.25">
      <c r="A18" s="9"/>
      <c r="B18" s="186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</row>
    <row r="19" spans="1:33" ht="23.25">
      <c r="A19" s="9"/>
      <c r="B19" s="185">
        <f>SUM(B13:B17)</f>
        <v>20.272589</v>
      </c>
      <c r="C19" s="185">
        <f aca="true" t="shared" si="1" ref="C19:AE19">SUM(C13:C17)</f>
        <v>18.035115</v>
      </c>
      <c r="D19" s="185">
        <f t="shared" si="1"/>
        <v>20.03776</v>
      </c>
      <c r="E19" s="185">
        <f t="shared" si="1"/>
        <v>18.650857</v>
      </c>
      <c r="F19" s="185">
        <f t="shared" si="1"/>
        <v>13.673178</v>
      </c>
      <c r="G19" s="185">
        <f t="shared" si="1"/>
        <v>16.873679</v>
      </c>
      <c r="H19" s="185">
        <f t="shared" si="1"/>
        <v>18.540198</v>
      </c>
      <c r="I19" s="185">
        <f t="shared" si="1"/>
        <v>19.30407</v>
      </c>
      <c r="J19" s="185">
        <f t="shared" si="1"/>
        <v>17.1124</v>
      </c>
      <c r="K19" s="185">
        <f t="shared" si="1"/>
        <v>18.51126</v>
      </c>
      <c r="L19" s="185">
        <f t="shared" si="1"/>
        <v>17.275945</v>
      </c>
      <c r="M19" s="185">
        <f t="shared" si="1"/>
        <v>14.318230999999999</v>
      </c>
      <c r="N19" s="185">
        <f t="shared" si="1"/>
        <v>9.402793</v>
      </c>
      <c r="O19" s="185">
        <f t="shared" si="1"/>
        <v>15.316133</v>
      </c>
      <c r="P19" s="185">
        <f t="shared" si="1"/>
        <v>18.93193</v>
      </c>
      <c r="Q19" s="185">
        <f t="shared" si="1"/>
        <v>17.509439999999998</v>
      </c>
      <c r="R19" s="185">
        <f t="shared" si="1"/>
        <v>18.507284</v>
      </c>
      <c r="S19" s="185">
        <f t="shared" si="1"/>
        <v>18.384897000000002</v>
      </c>
      <c r="T19" s="185">
        <f t="shared" si="1"/>
        <v>20.968315</v>
      </c>
      <c r="U19" s="185">
        <f t="shared" si="1"/>
        <v>16.37615</v>
      </c>
      <c r="V19" s="185">
        <f t="shared" si="1"/>
        <v>18.583891</v>
      </c>
      <c r="W19" s="185">
        <f t="shared" si="1"/>
        <v>17.540281</v>
      </c>
      <c r="X19" s="185">
        <f t="shared" si="1"/>
        <v>18.825168</v>
      </c>
      <c r="Y19" s="185">
        <f t="shared" si="1"/>
        <v>17.310275999999998</v>
      </c>
      <c r="Z19" s="185">
        <f t="shared" si="1"/>
        <v>19.594852</v>
      </c>
      <c r="AA19" s="185">
        <f t="shared" si="1"/>
        <v>18.754176</v>
      </c>
      <c r="AB19" s="185">
        <f t="shared" si="1"/>
        <v>18.3416</v>
      </c>
      <c r="AC19" s="185">
        <f t="shared" si="1"/>
        <v>18.523332</v>
      </c>
      <c r="AD19" s="185">
        <f t="shared" si="1"/>
        <v>16.104258</v>
      </c>
      <c r="AE19" s="185">
        <f t="shared" si="1"/>
        <v>18.805356</v>
      </c>
      <c r="AF19" s="185"/>
      <c r="AG19" s="185">
        <f>SUM(B19:AE19)/30</f>
        <v>17.679513800000002</v>
      </c>
    </row>
    <row r="20" spans="1:33" ht="23.25">
      <c r="A20" s="9"/>
      <c r="B20" s="187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</row>
    <row r="21" spans="1:33" ht="23.25">
      <c r="A21" s="21" t="s">
        <v>8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</row>
    <row r="22" spans="1:33" ht="23.25">
      <c r="A22" s="15" t="s">
        <v>9</v>
      </c>
      <c r="B22" s="188">
        <v>17.92</v>
      </c>
      <c r="C22" s="188">
        <v>19.23</v>
      </c>
      <c r="D22" s="188">
        <v>14.83</v>
      </c>
      <c r="E22" s="188">
        <v>16.74</v>
      </c>
      <c r="F22" s="188">
        <v>15.72</v>
      </c>
      <c r="G22" s="188">
        <v>16.62</v>
      </c>
      <c r="H22" s="185">
        <v>16.89</v>
      </c>
      <c r="I22" s="185">
        <v>18.95</v>
      </c>
      <c r="J22" s="185">
        <v>16.92</v>
      </c>
      <c r="K22" s="185">
        <v>18.18</v>
      </c>
      <c r="L22" s="185">
        <v>15.43</v>
      </c>
      <c r="M22" s="185">
        <v>17.62</v>
      </c>
      <c r="N22" s="185">
        <v>18.08</v>
      </c>
      <c r="O22" s="185">
        <v>16.75</v>
      </c>
      <c r="P22" s="185">
        <v>16.1</v>
      </c>
      <c r="Q22" s="185">
        <v>17.18</v>
      </c>
      <c r="R22" s="185">
        <v>16.87</v>
      </c>
      <c r="S22" s="185">
        <v>15.29</v>
      </c>
      <c r="T22" s="185">
        <v>15.68</v>
      </c>
      <c r="U22" s="185">
        <v>16.76</v>
      </c>
      <c r="V22" s="185">
        <v>18.49</v>
      </c>
      <c r="W22" s="185">
        <v>14.47</v>
      </c>
      <c r="X22" s="185">
        <v>16.67</v>
      </c>
      <c r="Y22" s="185">
        <v>17.1</v>
      </c>
      <c r="Z22" s="185">
        <v>15.87</v>
      </c>
      <c r="AA22" s="185">
        <v>15.46</v>
      </c>
      <c r="AB22" s="185">
        <v>16.03</v>
      </c>
      <c r="AC22" s="185">
        <v>14.44</v>
      </c>
      <c r="AD22" s="185">
        <v>17.54</v>
      </c>
      <c r="AE22" s="185">
        <v>17.21</v>
      </c>
      <c r="AF22" s="185"/>
      <c r="AG22" s="185"/>
    </row>
    <row r="23" spans="1:33" ht="23.25">
      <c r="A23" s="23" t="s">
        <v>28</v>
      </c>
      <c r="B23" s="189">
        <v>-0.3</v>
      </c>
      <c r="C23" s="189">
        <v>-0.42</v>
      </c>
      <c r="D23" s="189">
        <v>-0.36</v>
      </c>
      <c r="E23" s="189">
        <v>-0.43</v>
      </c>
      <c r="F23" s="189">
        <v>-0.52</v>
      </c>
      <c r="G23" s="189">
        <v>-0.24</v>
      </c>
      <c r="H23" s="185">
        <v>-0.41</v>
      </c>
      <c r="I23" s="185">
        <v>-0.4</v>
      </c>
      <c r="J23" s="185">
        <v>-0.34</v>
      </c>
      <c r="K23" s="185">
        <v>-0.36</v>
      </c>
      <c r="L23" s="185">
        <v>-0.4</v>
      </c>
      <c r="M23" s="185">
        <v>-0.39</v>
      </c>
      <c r="N23" s="185">
        <v>-0.45</v>
      </c>
      <c r="O23" s="185">
        <v>-0.37</v>
      </c>
      <c r="P23" s="185">
        <v>-0.49</v>
      </c>
      <c r="Q23" s="185">
        <v>-0.32</v>
      </c>
      <c r="R23" s="185">
        <v>-0.3</v>
      </c>
      <c r="S23" s="185">
        <v>-0.39</v>
      </c>
      <c r="T23" s="185">
        <v>-0.38</v>
      </c>
      <c r="U23" s="185">
        <v>-0.38</v>
      </c>
      <c r="V23" s="185">
        <v>-0.3</v>
      </c>
      <c r="W23" s="185">
        <v>-0.41</v>
      </c>
      <c r="X23" s="185">
        <v>-0.33</v>
      </c>
      <c r="Y23" s="185">
        <v>-0.4</v>
      </c>
      <c r="Z23" s="185">
        <v>-0.47</v>
      </c>
      <c r="AA23" s="185">
        <v>-0.4</v>
      </c>
      <c r="AB23" s="185">
        <v>-0.41</v>
      </c>
      <c r="AC23" s="185">
        <v>-0.4</v>
      </c>
      <c r="AD23" s="185">
        <v>-0.41</v>
      </c>
      <c r="AE23" s="185">
        <v>-0.37</v>
      </c>
      <c r="AF23" s="185"/>
      <c r="AG23" s="185"/>
    </row>
    <row r="24" spans="1:33" ht="23.25">
      <c r="A24" s="15" t="s">
        <v>10</v>
      </c>
      <c r="B24" s="189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5">
        <v>0</v>
      </c>
      <c r="I24" s="185">
        <v>0</v>
      </c>
      <c r="J24" s="185">
        <v>0</v>
      </c>
      <c r="K24" s="185">
        <v>0</v>
      </c>
      <c r="L24" s="185">
        <v>0</v>
      </c>
      <c r="M24" s="185">
        <v>0</v>
      </c>
      <c r="N24" s="185">
        <v>0</v>
      </c>
      <c r="O24" s="185">
        <v>0</v>
      </c>
      <c r="P24" s="185">
        <v>0</v>
      </c>
      <c r="Q24" s="185">
        <v>0</v>
      </c>
      <c r="R24" s="185">
        <v>0</v>
      </c>
      <c r="S24" s="185">
        <v>0</v>
      </c>
      <c r="T24" s="185">
        <v>0</v>
      </c>
      <c r="U24" s="185">
        <v>0</v>
      </c>
      <c r="V24" s="185">
        <v>0</v>
      </c>
      <c r="W24" s="185">
        <v>0</v>
      </c>
      <c r="X24" s="185">
        <v>0</v>
      </c>
      <c r="Y24" s="185">
        <v>0</v>
      </c>
      <c r="Z24" s="185">
        <v>0</v>
      </c>
      <c r="AA24" s="185">
        <v>0</v>
      </c>
      <c r="AB24" s="185">
        <v>0</v>
      </c>
      <c r="AC24" s="185">
        <v>0</v>
      </c>
      <c r="AD24" s="185">
        <v>0</v>
      </c>
      <c r="AE24" s="185">
        <v>0</v>
      </c>
      <c r="AF24" s="185"/>
      <c r="AG24" s="185"/>
    </row>
    <row r="25" spans="1:33" ht="23.25">
      <c r="A25" s="15" t="s">
        <v>25</v>
      </c>
      <c r="B25" s="190">
        <v>66</v>
      </c>
      <c r="C25" s="190">
        <v>45</v>
      </c>
      <c r="D25" s="190">
        <v>65</v>
      </c>
      <c r="E25" s="190">
        <v>46</v>
      </c>
      <c r="F25" s="190">
        <v>46</v>
      </c>
      <c r="G25" s="190">
        <v>48</v>
      </c>
      <c r="H25" s="185">
        <v>45</v>
      </c>
      <c r="I25" s="185">
        <v>54</v>
      </c>
      <c r="J25" s="185">
        <v>61</v>
      </c>
      <c r="K25" s="185">
        <v>54</v>
      </c>
      <c r="L25" s="185">
        <v>60</v>
      </c>
      <c r="M25" s="185">
        <v>52</v>
      </c>
      <c r="N25" s="185">
        <v>47</v>
      </c>
      <c r="O25" s="185">
        <v>47</v>
      </c>
      <c r="P25" s="185">
        <v>43</v>
      </c>
      <c r="Q25" s="185">
        <v>42</v>
      </c>
      <c r="R25" s="185">
        <v>54</v>
      </c>
      <c r="S25" s="185">
        <v>48</v>
      </c>
      <c r="T25" s="185">
        <v>42</v>
      </c>
      <c r="U25" s="185">
        <v>40</v>
      </c>
      <c r="V25" s="185">
        <v>38.35</v>
      </c>
      <c r="W25" s="185">
        <v>35</v>
      </c>
      <c r="X25" s="185">
        <v>42</v>
      </c>
      <c r="Y25" s="185">
        <v>73</v>
      </c>
      <c r="Z25" s="185">
        <v>44</v>
      </c>
      <c r="AA25" s="185">
        <v>45</v>
      </c>
      <c r="AB25" s="185">
        <v>52</v>
      </c>
      <c r="AC25" s="185">
        <v>67</v>
      </c>
      <c r="AD25" s="185">
        <v>58</v>
      </c>
      <c r="AE25" s="185">
        <v>47</v>
      </c>
      <c r="AF25" s="185"/>
      <c r="AG25" s="185"/>
    </row>
    <row r="26" spans="1:33" ht="23.25">
      <c r="A26" s="15" t="s">
        <v>24</v>
      </c>
      <c r="B26" s="191">
        <v>0</v>
      </c>
      <c r="C26" s="191">
        <v>0</v>
      </c>
      <c r="D26" s="191">
        <v>0</v>
      </c>
      <c r="E26" s="191">
        <v>0</v>
      </c>
      <c r="F26" s="191">
        <v>0</v>
      </c>
      <c r="G26" s="191">
        <v>0</v>
      </c>
      <c r="H26" s="185">
        <v>0</v>
      </c>
      <c r="I26" s="185">
        <v>0</v>
      </c>
      <c r="J26" s="185">
        <v>0</v>
      </c>
      <c r="K26" s="185">
        <v>0</v>
      </c>
      <c r="L26" s="185">
        <v>0</v>
      </c>
      <c r="M26" s="185">
        <v>0</v>
      </c>
      <c r="N26" s="185">
        <v>0</v>
      </c>
      <c r="O26" s="185">
        <v>0</v>
      </c>
      <c r="P26" s="185">
        <v>0</v>
      </c>
      <c r="Q26" s="185">
        <v>0</v>
      </c>
      <c r="R26" s="185">
        <v>0</v>
      </c>
      <c r="S26" s="185">
        <v>0</v>
      </c>
      <c r="T26" s="185">
        <v>0</v>
      </c>
      <c r="U26" s="185">
        <v>0</v>
      </c>
      <c r="V26" s="185">
        <v>0</v>
      </c>
      <c r="W26" s="185">
        <v>0</v>
      </c>
      <c r="X26" s="185">
        <v>0</v>
      </c>
      <c r="Y26" s="185">
        <v>0</v>
      </c>
      <c r="Z26" s="185">
        <v>0</v>
      </c>
      <c r="AA26" s="185">
        <v>0</v>
      </c>
      <c r="AB26" s="185">
        <v>0</v>
      </c>
      <c r="AC26" s="185">
        <v>0</v>
      </c>
      <c r="AD26" s="185">
        <v>0</v>
      </c>
      <c r="AE26" s="185">
        <v>0</v>
      </c>
      <c r="AF26" s="185"/>
      <c r="AG26" s="185"/>
    </row>
    <row r="27" spans="1:33" ht="23.25">
      <c r="A27" s="15" t="s">
        <v>26</v>
      </c>
      <c r="B27" s="190">
        <v>0</v>
      </c>
      <c r="C27" s="190">
        <v>0</v>
      </c>
      <c r="D27" s="190">
        <v>0</v>
      </c>
      <c r="E27" s="190">
        <v>0</v>
      </c>
      <c r="F27" s="190">
        <v>0</v>
      </c>
      <c r="G27" s="190">
        <v>0</v>
      </c>
      <c r="H27" s="185">
        <v>0</v>
      </c>
      <c r="I27" s="185">
        <v>0</v>
      </c>
      <c r="J27" s="185">
        <v>0</v>
      </c>
      <c r="K27" s="185">
        <v>0</v>
      </c>
      <c r="L27" s="185">
        <v>0</v>
      </c>
      <c r="M27" s="185">
        <v>0</v>
      </c>
      <c r="N27" s="185">
        <v>0</v>
      </c>
      <c r="O27" s="185">
        <v>0</v>
      </c>
      <c r="P27" s="185">
        <v>0</v>
      </c>
      <c r="Q27" s="185">
        <v>0</v>
      </c>
      <c r="R27" s="185">
        <v>0</v>
      </c>
      <c r="S27" s="185">
        <v>0</v>
      </c>
      <c r="T27" s="185">
        <v>0</v>
      </c>
      <c r="U27" s="185">
        <v>0</v>
      </c>
      <c r="V27" s="185">
        <v>0</v>
      </c>
      <c r="W27" s="185">
        <v>0</v>
      </c>
      <c r="X27" s="185">
        <v>0</v>
      </c>
      <c r="Y27" s="185">
        <v>0</v>
      </c>
      <c r="Z27" s="185">
        <v>0</v>
      </c>
      <c r="AA27" s="185">
        <v>0</v>
      </c>
      <c r="AB27" s="185">
        <v>0</v>
      </c>
      <c r="AC27" s="185">
        <v>0</v>
      </c>
      <c r="AD27" s="185">
        <v>0</v>
      </c>
      <c r="AE27" s="185">
        <v>0</v>
      </c>
      <c r="AF27" s="185"/>
      <c r="AG27" s="185"/>
    </row>
    <row r="28" spans="1:33" ht="23.25">
      <c r="A28" s="15" t="s">
        <v>27</v>
      </c>
      <c r="B28" s="190">
        <v>0</v>
      </c>
      <c r="C28" s="190">
        <v>0</v>
      </c>
      <c r="D28" s="190">
        <v>0</v>
      </c>
      <c r="E28" s="190">
        <v>0</v>
      </c>
      <c r="F28" s="190">
        <v>0</v>
      </c>
      <c r="G28" s="190">
        <v>0</v>
      </c>
      <c r="H28" s="185">
        <v>0</v>
      </c>
      <c r="I28" s="185">
        <v>0</v>
      </c>
      <c r="J28" s="185">
        <v>0</v>
      </c>
      <c r="K28" s="185">
        <v>0</v>
      </c>
      <c r="L28" s="185">
        <v>0</v>
      </c>
      <c r="M28" s="185">
        <v>0</v>
      </c>
      <c r="N28" s="185">
        <v>0</v>
      </c>
      <c r="O28" s="185">
        <v>0</v>
      </c>
      <c r="P28" s="185">
        <v>0</v>
      </c>
      <c r="Q28" s="185">
        <v>0</v>
      </c>
      <c r="R28" s="185">
        <v>0</v>
      </c>
      <c r="S28" s="185">
        <v>0</v>
      </c>
      <c r="T28" s="185">
        <v>0</v>
      </c>
      <c r="U28" s="185">
        <v>0</v>
      </c>
      <c r="V28" s="185">
        <v>0</v>
      </c>
      <c r="W28" s="185">
        <v>0</v>
      </c>
      <c r="X28" s="185">
        <v>0</v>
      </c>
      <c r="Y28" s="185">
        <v>0</v>
      </c>
      <c r="Z28" s="185">
        <v>0</v>
      </c>
      <c r="AA28" s="185">
        <v>0</v>
      </c>
      <c r="AB28" s="185">
        <v>0</v>
      </c>
      <c r="AC28" s="185">
        <v>0</v>
      </c>
      <c r="AD28" s="185">
        <v>0</v>
      </c>
      <c r="AE28" s="185">
        <v>0</v>
      </c>
      <c r="AF28" s="185"/>
      <c r="AG28" s="185"/>
    </row>
    <row r="29" spans="1:33" ht="23.25">
      <c r="A29" s="15" t="s">
        <v>18</v>
      </c>
      <c r="B29" s="190">
        <v>0</v>
      </c>
      <c r="C29" s="190">
        <v>0</v>
      </c>
      <c r="D29" s="190">
        <v>0</v>
      </c>
      <c r="E29" s="190">
        <v>0</v>
      </c>
      <c r="F29" s="190">
        <v>0</v>
      </c>
      <c r="G29" s="190">
        <v>0</v>
      </c>
      <c r="H29" s="185">
        <v>0</v>
      </c>
      <c r="I29" s="185">
        <v>0</v>
      </c>
      <c r="J29" s="185">
        <v>0</v>
      </c>
      <c r="K29" s="185">
        <v>0</v>
      </c>
      <c r="L29" s="185">
        <v>0</v>
      </c>
      <c r="M29" s="185">
        <v>0</v>
      </c>
      <c r="N29" s="185">
        <v>0</v>
      </c>
      <c r="O29" s="185">
        <v>0</v>
      </c>
      <c r="P29" s="185">
        <v>0</v>
      </c>
      <c r="Q29" s="185">
        <v>0</v>
      </c>
      <c r="R29" s="185">
        <v>0</v>
      </c>
      <c r="S29" s="185">
        <v>0</v>
      </c>
      <c r="T29" s="185">
        <v>0</v>
      </c>
      <c r="U29" s="185">
        <v>0</v>
      </c>
      <c r="V29" s="185">
        <v>0</v>
      </c>
      <c r="W29" s="185">
        <v>0</v>
      </c>
      <c r="X29" s="185">
        <v>0</v>
      </c>
      <c r="Y29" s="185">
        <v>0</v>
      </c>
      <c r="Z29" s="185">
        <v>0</v>
      </c>
      <c r="AA29" s="185">
        <v>0</v>
      </c>
      <c r="AB29" s="185">
        <v>0</v>
      </c>
      <c r="AC29" s="185">
        <v>0</v>
      </c>
      <c r="AD29" s="185">
        <v>0</v>
      </c>
      <c r="AE29" s="185">
        <v>0</v>
      </c>
      <c r="AF29" s="185"/>
      <c r="AG29" s="185"/>
    </row>
    <row r="30" spans="1:33" ht="23.25">
      <c r="A30" s="15" t="s">
        <v>5</v>
      </c>
      <c r="B30" s="192">
        <v>0.88</v>
      </c>
      <c r="C30" s="192">
        <v>0.88</v>
      </c>
      <c r="D30" s="192">
        <v>0.88</v>
      </c>
      <c r="E30" s="192">
        <v>0.88</v>
      </c>
      <c r="F30" s="192">
        <v>0.88</v>
      </c>
      <c r="G30" s="192">
        <v>0.88</v>
      </c>
      <c r="H30" s="185">
        <v>0.645</v>
      </c>
      <c r="I30" s="185">
        <v>0.645</v>
      </c>
      <c r="J30" s="185">
        <v>0.645</v>
      </c>
      <c r="K30" s="185">
        <v>0.645</v>
      </c>
      <c r="L30" s="185">
        <v>0.645</v>
      </c>
      <c r="M30" s="185">
        <v>0.949</v>
      </c>
      <c r="N30" s="185">
        <v>0.949</v>
      </c>
      <c r="O30" s="185">
        <v>0.949</v>
      </c>
      <c r="P30" s="230">
        <v>0.755</v>
      </c>
      <c r="Q30" s="230">
        <v>0.755</v>
      </c>
      <c r="R30" s="230">
        <v>0.717</v>
      </c>
      <c r="S30" s="230">
        <v>0.717</v>
      </c>
      <c r="T30" s="230">
        <v>0.788</v>
      </c>
      <c r="U30" s="230">
        <v>0.788</v>
      </c>
      <c r="V30" s="230">
        <v>0.788</v>
      </c>
      <c r="W30" s="230">
        <v>0.735</v>
      </c>
      <c r="X30" s="230">
        <v>0.593</v>
      </c>
      <c r="Y30" s="230">
        <v>0.593</v>
      </c>
      <c r="Z30" s="230">
        <v>0.593</v>
      </c>
      <c r="AA30" s="185">
        <v>0.478</v>
      </c>
      <c r="AB30" s="185">
        <v>0.478</v>
      </c>
      <c r="AC30" s="185">
        <v>0.478</v>
      </c>
      <c r="AD30" s="185">
        <v>0.478</v>
      </c>
      <c r="AE30" s="185">
        <v>0.216</v>
      </c>
      <c r="AF30" s="185"/>
      <c r="AG30" s="185"/>
    </row>
    <row r="31" spans="1:33" ht="23.25">
      <c r="A31" s="15" t="s">
        <v>11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85">
        <v>0</v>
      </c>
      <c r="I31" s="185">
        <v>0</v>
      </c>
      <c r="J31" s="185">
        <v>0</v>
      </c>
      <c r="K31" s="185">
        <v>0</v>
      </c>
      <c r="L31" s="185">
        <v>0</v>
      </c>
      <c r="M31" s="185">
        <v>0</v>
      </c>
      <c r="N31" s="185">
        <v>0</v>
      </c>
      <c r="O31" s="185">
        <v>0</v>
      </c>
      <c r="P31" s="185">
        <v>0</v>
      </c>
      <c r="Q31" s="185">
        <v>0</v>
      </c>
      <c r="R31" s="185">
        <v>0</v>
      </c>
      <c r="S31" s="185">
        <v>0</v>
      </c>
      <c r="T31" s="185">
        <v>0</v>
      </c>
      <c r="U31" s="185">
        <v>0</v>
      </c>
      <c r="V31" s="185">
        <v>0</v>
      </c>
      <c r="W31" s="185">
        <v>0</v>
      </c>
      <c r="X31" s="185">
        <v>0</v>
      </c>
      <c r="Y31" s="185">
        <v>0</v>
      </c>
      <c r="Z31" s="185">
        <v>0</v>
      </c>
      <c r="AA31" s="185">
        <v>0</v>
      </c>
      <c r="AB31" s="185">
        <v>0</v>
      </c>
      <c r="AC31" s="185">
        <v>0</v>
      </c>
      <c r="AD31" s="185">
        <v>0</v>
      </c>
      <c r="AE31" s="185">
        <v>0</v>
      </c>
      <c r="AF31" s="185"/>
      <c r="AG31" s="185"/>
    </row>
    <row r="32" spans="1:33" ht="23.25">
      <c r="A32" s="15" t="s">
        <v>7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85">
        <v>0</v>
      </c>
      <c r="I32" s="185">
        <v>0</v>
      </c>
      <c r="J32" s="185">
        <v>0</v>
      </c>
      <c r="K32" s="185">
        <v>0</v>
      </c>
      <c r="L32" s="185">
        <v>0</v>
      </c>
      <c r="M32" s="185">
        <v>0</v>
      </c>
      <c r="N32" s="185">
        <v>0</v>
      </c>
      <c r="O32" s="185">
        <v>0</v>
      </c>
      <c r="P32" s="185">
        <v>0</v>
      </c>
      <c r="Q32" s="185">
        <v>0</v>
      </c>
      <c r="R32" s="185">
        <v>0</v>
      </c>
      <c r="S32" s="185">
        <v>0</v>
      </c>
      <c r="T32" s="185">
        <v>0</v>
      </c>
      <c r="U32" s="185">
        <v>0</v>
      </c>
      <c r="V32" s="185">
        <v>0</v>
      </c>
      <c r="W32" s="185">
        <v>0</v>
      </c>
      <c r="X32" s="185">
        <v>0</v>
      </c>
      <c r="Y32" s="185">
        <v>0</v>
      </c>
      <c r="Z32" s="185">
        <v>0</v>
      </c>
      <c r="AA32" s="185">
        <v>0</v>
      </c>
      <c r="AB32" s="185">
        <v>0</v>
      </c>
      <c r="AC32" s="185">
        <v>0</v>
      </c>
      <c r="AD32" s="185">
        <v>0</v>
      </c>
      <c r="AE32" s="185">
        <v>0</v>
      </c>
      <c r="AF32" s="185"/>
      <c r="AG32" s="185"/>
    </row>
    <row r="33" spans="1:33" ht="23.25">
      <c r="A33" s="15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</row>
    <row r="34" spans="1:33" ht="23.25">
      <c r="A34" s="9"/>
      <c r="B34" s="185">
        <f>SUM(B22+B23+B24+B29+B30+B31+B32)</f>
        <v>18.5</v>
      </c>
      <c r="C34" s="185">
        <f aca="true" t="shared" si="2" ref="C34:AE34">SUM(C22+C23+C24+C29+C30+C31+C32)</f>
        <v>19.689999999999998</v>
      </c>
      <c r="D34" s="185">
        <f t="shared" si="2"/>
        <v>15.350000000000001</v>
      </c>
      <c r="E34" s="185">
        <f t="shared" si="2"/>
        <v>17.189999999999998</v>
      </c>
      <c r="F34" s="185">
        <f t="shared" si="2"/>
        <v>16.080000000000002</v>
      </c>
      <c r="G34" s="185">
        <f t="shared" si="2"/>
        <v>17.26</v>
      </c>
      <c r="H34" s="185">
        <f t="shared" si="2"/>
        <v>17.125</v>
      </c>
      <c r="I34" s="185">
        <f t="shared" si="2"/>
        <v>19.195</v>
      </c>
      <c r="J34" s="185">
        <f t="shared" si="2"/>
        <v>17.225</v>
      </c>
      <c r="K34" s="185">
        <f t="shared" si="2"/>
        <v>18.465</v>
      </c>
      <c r="L34" s="185">
        <f t="shared" si="2"/>
        <v>15.674999999999999</v>
      </c>
      <c r="M34" s="185">
        <f t="shared" si="2"/>
        <v>18.179000000000002</v>
      </c>
      <c r="N34" s="185">
        <f t="shared" si="2"/>
        <v>18.579</v>
      </c>
      <c r="O34" s="185">
        <f t="shared" si="2"/>
        <v>17.329</v>
      </c>
      <c r="P34" s="185">
        <f t="shared" si="2"/>
        <v>16.365000000000002</v>
      </c>
      <c r="Q34" s="185">
        <f t="shared" si="2"/>
        <v>17.615</v>
      </c>
      <c r="R34" s="185">
        <f t="shared" si="2"/>
        <v>17.287</v>
      </c>
      <c r="S34" s="185">
        <f t="shared" si="2"/>
        <v>15.616999999999999</v>
      </c>
      <c r="T34" s="185">
        <f t="shared" si="2"/>
        <v>16.087999999999997</v>
      </c>
      <c r="U34" s="185">
        <f t="shared" si="2"/>
        <v>17.168000000000003</v>
      </c>
      <c r="V34" s="185">
        <f t="shared" si="2"/>
        <v>18.977999999999998</v>
      </c>
      <c r="W34" s="185">
        <f t="shared" si="2"/>
        <v>14.795</v>
      </c>
      <c r="X34" s="185">
        <f t="shared" si="2"/>
        <v>16.933000000000003</v>
      </c>
      <c r="Y34" s="185">
        <f t="shared" si="2"/>
        <v>17.293000000000003</v>
      </c>
      <c r="Z34" s="185">
        <f t="shared" si="2"/>
        <v>15.992999999999999</v>
      </c>
      <c r="AA34" s="185">
        <f t="shared" si="2"/>
        <v>15.538</v>
      </c>
      <c r="AB34" s="185">
        <f t="shared" si="2"/>
        <v>16.098000000000003</v>
      </c>
      <c r="AC34" s="185">
        <f t="shared" si="2"/>
        <v>14.517999999999999</v>
      </c>
      <c r="AD34" s="185">
        <f t="shared" si="2"/>
        <v>17.608</v>
      </c>
      <c r="AE34" s="185">
        <f t="shared" si="2"/>
        <v>17.056</v>
      </c>
      <c r="AF34" s="185"/>
      <c r="AG34" s="185">
        <f>SUM(B34:AE34)/30</f>
        <v>17.026400000000002</v>
      </c>
    </row>
    <row r="35" spans="1:33" ht="23.25">
      <c r="A35" s="9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</row>
    <row r="36" spans="1:33" ht="23.25">
      <c r="A36" s="10" t="s">
        <v>12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</row>
    <row r="37" spans="1:33" ht="23.25">
      <c r="A37" s="9" t="s">
        <v>13</v>
      </c>
      <c r="B37" s="185">
        <v>2.3</v>
      </c>
      <c r="C37" s="185">
        <v>2.6</v>
      </c>
      <c r="D37" s="185">
        <v>0</v>
      </c>
      <c r="E37" s="185">
        <v>0</v>
      </c>
      <c r="F37" s="185">
        <v>0</v>
      </c>
      <c r="G37" s="185">
        <v>0</v>
      </c>
      <c r="H37" s="185">
        <v>0</v>
      </c>
      <c r="I37" s="185">
        <v>3.2</v>
      </c>
      <c r="J37" s="185">
        <v>0</v>
      </c>
      <c r="K37" s="185">
        <v>2.3</v>
      </c>
      <c r="L37" s="185">
        <v>1.9</v>
      </c>
      <c r="M37" s="185">
        <v>0</v>
      </c>
      <c r="N37" s="185">
        <v>2.3</v>
      </c>
      <c r="O37" s="185">
        <v>0</v>
      </c>
      <c r="P37" s="185">
        <v>0</v>
      </c>
      <c r="Q37" s="185">
        <v>2.4</v>
      </c>
      <c r="R37" s="185">
        <v>2.6</v>
      </c>
      <c r="S37" s="185">
        <v>0</v>
      </c>
      <c r="T37" s="185">
        <v>0</v>
      </c>
      <c r="U37" s="185">
        <v>0</v>
      </c>
      <c r="V37" s="185">
        <v>0</v>
      </c>
      <c r="W37" s="185">
        <v>0</v>
      </c>
      <c r="X37" s="185">
        <v>2</v>
      </c>
      <c r="Y37" s="185">
        <v>2.4</v>
      </c>
      <c r="Z37" s="185">
        <v>2.7</v>
      </c>
      <c r="AA37" s="185">
        <v>2.4</v>
      </c>
      <c r="AB37" s="185">
        <v>2.7</v>
      </c>
      <c r="AC37" s="185">
        <v>2.6</v>
      </c>
      <c r="AD37" s="185">
        <v>2.6</v>
      </c>
      <c r="AE37" s="185">
        <v>2.6</v>
      </c>
      <c r="AF37" s="104"/>
      <c r="AG37" s="104"/>
    </row>
    <row r="38" spans="1:33" ht="23.25">
      <c r="A38" s="9" t="s">
        <v>32</v>
      </c>
      <c r="B38" s="185">
        <v>0</v>
      </c>
      <c r="C38" s="185">
        <v>0</v>
      </c>
      <c r="D38" s="185">
        <v>2.3</v>
      </c>
      <c r="E38" s="185">
        <v>2.2</v>
      </c>
      <c r="F38" s="185">
        <v>2.2</v>
      </c>
      <c r="G38" s="185">
        <v>1.8</v>
      </c>
      <c r="H38" s="185">
        <v>1.9</v>
      </c>
      <c r="I38" s="185">
        <v>0</v>
      </c>
      <c r="J38" s="185">
        <v>2.7</v>
      </c>
      <c r="K38" s="185">
        <v>0</v>
      </c>
      <c r="L38" s="185">
        <v>0</v>
      </c>
      <c r="M38" s="185">
        <v>2.6</v>
      </c>
      <c r="N38" s="185">
        <v>0</v>
      </c>
      <c r="O38" s="185">
        <v>1.8</v>
      </c>
      <c r="P38" s="185">
        <v>2</v>
      </c>
      <c r="Q38" s="185">
        <v>0</v>
      </c>
      <c r="R38" s="185">
        <v>0</v>
      </c>
      <c r="S38" s="185">
        <v>2.6</v>
      </c>
      <c r="T38" s="185">
        <v>2.4</v>
      </c>
      <c r="U38" s="185">
        <v>1.8</v>
      </c>
      <c r="V38" s="185">
        <v>2.4</v>
      </c>
      <c r="W38" s="185">
        <v>2.6</v>
      </c>
      <c r="X38" s="185">
        <v>0</v>
      </c>
      <c r="Y38" s="185">
        <v>0</v>
      </c>
      <c r="Z38" s="185">
        <v>0</v>
      </c>
      <c r="AA38" s="185">
        <v>0</v>
      </c>
      <c r="AB38" s="185">
        <v>0</v>
      </c>
      <c r="AC38" s="185">
        <v>0</v>
      </c>
      <c r="AD38" s="185">
        <v>0</v>
      </c>
      <c r="AE38" s="185">
        <v>0</v>
      </c>
      <c r="AF38" s="104"/>
      <c r="AG38" s="104">
        <f>SUM(B38:AF38)</f>
        <v>31.3</v>
      </c>
    </row>
    <row r="39" spans="1:33" ht="23.25">
      <c r="A39" s="9" t="s">
        <v>4</v>
      </c>
      <c r="B39" s="185">
        <v>1.4</v>
      </c>
      <c r="C39" s="185">
        <v>1.4</v>
      </c>
      <c r="D39" s="185">
        <v>1.4</v>
      </c>
      <c r="E39" s="185">
        <v>1.4</v>
      </c>
      <c r="F39" s="185">
        <v>1.4</v>
      </c>
      <c r="G39" s="185">
        <v>1.4</v>
      </c>
      <c r="H39" s="185">
        <v>1.4</v>
      </c>
      <c r="I39" s="185">
        <v>1.4</v>
      </c>
      <c r="J39" s="185">
        <v>1.4</v>
      </c>
      <c r="K39" s="185">
        <v>1.4</v>
      </c>
      <c r="L39" s="185">
        <v>1.4</v>
      </c>
      <c r="M39" s="185">
        <v>1.4</v>
      </c>
      <c r="N39" s="185">
        <v>1.4</v>
      </c>
      <c r="O39" s="185">
        <v>1.4</v>
      </c>
      <c r="P39" s="185">
        <v>1.4</v>
      </c>
      <c r="Q39" s="185">
        <v>1.4</v>
      </c>
      <c r="R39" s="185">
        <v>1.4</v>
      </c>
      <c r="S39" s="185">
        <v>1.4</v>
      </c>
      <c r="T39" s="185">
        <v>1.4</v>
      </c>
      <c r="U39" s="185">
        <v>1.4</v>
      </c>
      <c r="V39" s="185">
        <v>1.4</v>
      </c>
      <c r="W39" s="185">
        <v>1.4</v>
      </c>
      <c r="X39" s="185">
        <v>1.4</v>
      </c>
      <c r="Y39" s="185">
        <v>1.4</v>
      </c>
      <c r="Z39" s="185">
        <v>1.4</v>
      </c>
      <c r="AA39" s="185">
        <v>1.4</v>
      </c>
      <c r="AB39" s="185">
        <v>1.4</v>
      </c>
      <c r="AC39" s="185">
        <v>1.4</v>
      </c>
      <c r="AD39" s="185">
        <v>1.4</v>
      </c>
      <c r="AE39" s="185">
        <v>1.4</v>
      </c>
      <c r="AF39" s="104"/>
      <c r="AG39" s="104"/>
    </row>
    <row r="40" spans="1:33" ht="23.25">
      <c r="A40" s="9" t="s">
        <v>14</v>
      </c>
      <c r="B40" s="185">
        <v>0</v>
      </c>
      <c r="C40" s="185">
        <v>0</v>
      </c>
      <c r="D40" s="185">
        <v>0</v>
      </c>
      <c r="E40" s="185">
        <v>0</v>
      </c>
      <c r="F40" s="185">
        <v>0</v>
      </c>
      <c r="G40" s="185">
        <v>0</v>
      </c>
      <c r="H40" s="185">
        <v>0</v>
      </c>
      <c r="I40" s="185">
        <v>0</v>
      </c>
      <c r="J40" s="185">
        <v>0</v>
      </c>
      <c r="K40" s="185">
        <v>0</v>
      </c>
      <c r="L40" s="185">
        <v>0</v>
      </c>
      <c r="M40" s="185">
        <v>0</v>
      </c>
      <c r="N40" s="185">
        <v>0</v>
      </c>
      <c r="O40" s="185">
        <v>0</v>
      </c>
      <c r="P40" s="185">
        <v>0</v>
      </c>
      <c r="Q40" s="185">
        <v>0</v>
      </c>
      <c r="R40" s="185">
        <v>0</v>
      </c>
      <c r="S40" s="185">
        <v>0</v>
      </c>
      <c r="T40" s="185">
        <v>0</v>
      </c>
      <c r="U40" s="185">
        <v>0</v>
      </c>
      <c r="V40" s="185">
        <v>0</v>
      </c>
      <c r="W40" s="185">
        <v>0</v>
      </c>
      <c r="X40" s="185">
        <v>0</v>
      </c>
      <c r="Y40" s="185">
        <v>0</v>
      </c>
      <c r="Z40" s="185">
        <v>0</v>
      </c>
      <c r="AA40" s="185">
        <v>0</v>
      </c>
      <c r="AB40" s="185">
        <v>0</v>
      </c>
      <c r="AC40" s="185">
        <v>0</v>
      </c>
      <c r="AD40" s="185">
        <v>0</v>
      </c>
      <c r="AE40" s="185">
        <v>0</v>
      </c>
      <c r="AF40" s="104"/>
      <c r="AG40" s="104"/>
    </row>
    <row r="41" spans="1:33" ht="23.25">
      <c r="A41" s="9" t="s">
        <v>11</v>
      </c>
      <c r="B41" s="185">
        <v>0</v>
      </c>
      <c r="C41" s="185">
        <v>0</v>
      </c>
      <c r="D41" s="185">
        <v>0</v>
      </c>
      <c r="E41" s="185">
        <v>0</v>
      </c>
      <c r="F41" s="185">
        <v>0</v>
      </c>
      <c r="G41" s="185">
        <v>0</v>
      </c>
      <c r="H41" s="185">
        <v>0</v>
      </c>
      <c r="I41" s="185">
        <v>0</v>
      </c>
      <c r="J41" s="185">
        <v>0</v>
      </c>
      <c r="K41" s="185">
        <v>0</v>
      </c>
      <c r="L41" s="185">
        <v>0</v>
      </c>
      <c r="M41" s="185">
        <v>0</v>
      </c>
      <c r="N41" s="185">
        <v>0</v>
      </c>
      <c r="O41" s="185">
        <v>0</v>
      </c>
      <c r="P41" s="185">
        <v>0</v>
      </c>
      <c r="Q41" s="185">
        <v>0</v>
      </c>
      <c r="R41" s="185">
        <v>0</v>
      </c>
      <c r="S41" s="185">
        <v>0</v>
      </c>
      <c r="T41" s="185">
        <v>0</v>
      </c>
      <c r="U41" s="185">
        <v>0</v>
      </c>
      <c r="V41" s="185">
        <v>0</v>
      </c>
      <c r="W41" s="185">
        <v>0</v>
      </c>
      <c r="X41" s="185">
        <v>0</v>
      </c>
      <c r="Y41" s="185">
        <v>0</v>
      </c>
      <c r="Z41" s="185">
        <v>0</v>
      </c>
      <c r="AA41" s="185">
        <v>0</v>
      </c>
      <c r="AB41" s="185">
        <v>0</v>
      </c>
      <c r="AC41" s="185">
        <v>0</v>
      </c>
      <c r="AD41" s="185">
        <v>0</v>
      </c>
      <c r="AE41" s="185">
        <v>0</v>
      </c>
      <c r="AF41" s="104"/>
      <c r="AG41" s="104"/>
    </row>
    <row r="42" spans="1:33" ht="23.25">
      <c r="A42" s="9"/>
      <c r="B42" s="182"/>
      <c r="C42" s="182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</row>
    <row r="43" spans="1:33" ht="23.25">
      <c r="A43" s="10"/>
      <c r="B43" s="185">
        <f aca="true" t="shared" si="3" ref="B43:AE43">SUM(B37:B41)</f>
        <v>3.6999999999999997</v>
      </c>
      <c r="C43" s="185">
        <f t="shared" si="3"/>
        <v>4</v>
      </c>
      <c r="D43" s="185">
        <f t="shared" si="3"/>
        <v>3.6999999999999997</v>
      </c>
      <c r="E43" s="185">
        <f t="shared" si="3"/>
        <v>3.6</v>
      </c>
      <c r="F43" s="185">
        <f t="shared" si="3"/>
        <v>3.6</v>
      </c>
      <c r="G43" s="185">
        <f t="shared" si="3"/>
        <v>3.2</v>
      </c>
      <c r="H43" s="185">
        <f t="shared" si="3"/>
        <v>3.3</v>
      </c>
      <c r="I43" s="185">
        <f t="shared" si="3"/>
        <v>4.6</v>
      </c>
      <c r="J43" s="185">
        <f t="shared" si="3"/>
        <v>4.1</v>
      </c>
      <c r="K43" s="185">
        <f t="shared" si="3"/>
        <v>3.6999999999999997</v>
      </c>
      <c r="L43" s="185">
        <f t="shared" si="3"/>
        <v>3.3</v>
      </c>
      <c r="M43" s="185">
        <f t="shared" si="3"/>
        <v>4</v>
      </c>
      <c r="N43" s="185">
        <f t="shared" si="3"/>
        <v>3.6999999999999997</v>
      </c>
      <c r="O43" s="185">
        <f t="shared" si="3"/>
        <v>3.2</v>
      </c>
      <c r="P43" s="185">
        <f t="shared" si="3"/>
        <v>3.4</v>
      </c>
      <c r="Q43" s="185">
        <f t="shared" si="3"/>
        <v>3.8</v>
      </c>
      <c r="R43" s="185">
        <f t="shared" si="3"/>
        <v>4</v>
      </c>
      <c r="S43" s="185">
        <f t="shared" si="3"/>
        <v>4</v>
      </c>
      <c r="T43" s="185">
        <f t="shared" si="3"/>
        <v>3.8</v>
      </c>
      <c r="U43" s="185">
        <f t="shared" si="3"/>
        <v>3.2</v>
      </c>
      <c r="V43" s="185">
        <f t="shared" si="3"/>
        <v>3.8</v>
      </c>
      <c r="W43" s="185">
        <f t="shared" si="3"/>
        <v>4</v>
      </c>
      <c r="X43" s="185">
        <f t="shared" si="3"/>
        <v>3.4</v>
      </c>
      <c r="Y43" s="185">
        <f t="shared" si="3"/>
        <v>3.8</v>
      </c>
      <c r="Z43" s="185">
        <f t="shared" si="3"/>
        <v>4.1</v>
      </c>
      <c r="AA43" s="185">
        <f t="shared" si="3"/>
        <v>3.8</v>
      </c>
      <c r="AB43" s="185">
        <f t="shared" si="3"/>
        <v>4.1</v>
      </c>
      <c r="AC43" s="185">
        <f t="shared" si="3"/>
        <v>4</v>
      </c>
      <c r="AD43" s="185">
        <f t="shared" si="3"/>
        <v>4</v>
      </c>
      <c r="AE43" s="185">
        <f t="shared" si="3"/>
        <v>4</v>
      </c>
      <c r="AF43" s="185"/>
      <c r="AG43" s="185">
        <f>SUM(B43:AE43)/30</f>
        <v>3.763333333333333</v>
      </c>
    </row>
    <row r="44" spans="1:33" ht="23.25">
      <c r="A44" s="10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</row>
    <row r="45" spans="1:33" ht="23.25">
      <c r="A45" s="10" t="s">
        <v>15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</row>
    <row r="46" spans="1:33" ht="23.25">
      <c r="A46" s="9" t="s">
        <v>4</v>
      </c>
      <c r="B46" s="185">
        <v>0.2793</v>
      </c>
      <c r="C46" s="185">
        <v>0.4992</v>
      </c>
      <c r="D46" s="185">
        <v>0.3428</v>
      </c>
      <c r="E46" s="185">
        <v>0.5277</v>
      </c>
      <c r="F46" s="185">
        <v>0.5472</v>
      </c>
      <c r="G46" s="185">
        <v>0.3124</v>
      </c>
      <c r="H46" s="185">
        <v>0.3096</v>
      </c>
      <c r="I46" s="185">
        <v>0.3396</v>
      </c>
      <c r="J46" s="185">
        <v>0.4934</v>
      </c>
      <c r="K46" s="185">
        <v>0.4413</v>
      </c>
      <c r="L46" s="185">
        <v>0.499</v>
      </c>
      <c r="M46" s="185">
        <v>0.5447</v>
      </c>
      <c r="N46" s="185">
        <v>0.3158</v>
      </c>
      <c r="O46" s="185">
        <v>0.03368</v>
      </c>
      <c r="P46" s="185">
        <v>0.4157</v>
      </c>
      <c r="Q46" s="185">
        <v>0.491</v>
      </c>
      <c r="R46" s="185">
        <v>0.486</v>
      </c>
      <c r="S46" s="185">
        <v>0.3925</v>
      </c>
      <c r="T46" s="185">
        <v>0.4106</v>
      </c>
      <c r="U46" s="185">
        <v>0.365</v>
      </c>
      <c r="V46" s="185">
        <v>0.3206</v>
      </c>
      <c r="W46" s="185">
        <v>0.334</v>
      </c>
      <c r="X46" s="185">
        <v>0.4388</v>
      </c>
      <c r="Y46" s="185">
        <v>0.4092</v>
      </c>
      <c r="Z46" s="185">
        <v>0.4302</v>
      </c>
      <c r="AA46" s="185">
        <v>0.4442</v>
      </c>
      <c r="AB46" s="185">
        <v>0.4306</v>
      </c>
      <c r="AC46" s="185">
        <v>0.3202</v>
      </c>
      <c r="AD46" s="185">
        <v>0.422</v>
      </c>
      <c r="AE46" s="185">
        <v>0.4404</v>
      </c>
      <c r="AF46" s="185"/>
      <c r="AG46" s="185">
        <f>SUM(B46:AE46)/30</f>
        <v>0.40122266666666667</v>
      </c>
    </row>
    <row r="47" spans="1:33" ht="23.25">
      <c r="A47" s="9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</row>
    <row r="48" spans="1:33" ht="23.25">
      <c r="A48" s="9" t="s">
        <v>16</v>
      </c>
      <c r="B48" s="185">
        <f>SUM(B10+B19+B34+B43+B46)</f>
        <v>58.351889</v>
      </c>
      <c r="C48" s="185">
        <f aca="true" t="shared" si="4" ref="C48:AE48">SUM(C10+C19+C34+C43+C46)</f>
        <v>59.724315000000004</v>
      </c>
      <c r="D48" s="185">
        <f t="shared" si="4"/>
        <v>58.130559999999996</v>
      </c>
      <c r="E48" s="185">
        <f t="shared" si="4"/>
        <v>55.868557</v>
      </c>
      <c r="F48" s="185">
        <f t="shared" si="4"/>
        <v>47.400378</v>
      </c>
      <c r="G48" s="185">
        <f t="shared" si="4"/>
        <v>55.346079</v>
      </c>
      <c r="H48" s="185">
        <f t="shared" si="4"/>
        <v>55.474798</v>
      </c>
      <c r="I48" s="185">
        <f t="shared" si="4"/>
        <v>61.438669999999995</v>
      </c>
      <c r="J48" s="185">
        <f t="shared" si="4"/>
        <v>56.3308</v>
      </c>
      <c r="K48" s="185">
        <f t="shared" si="4"/>
        <v>58.61756</v>
      </c>
      <c r="L48" s="185">
        <f t="shared" si="4"/>
        <v>55.249945</v>
      </c>
      <c r="M48" s="185">
        <f t="shared" si="4"/>
        <v>53.041931</v>
      </c>
      <c r="N48" s="185">
        <f t="shared" si="4"/>
        <v>48.99759300000001</v>
      </c>
      <c r="O48" s="185">
        <f t="shared" si="4"/>
        <v>51.478813</v>
      </c>
      <c r="P48" s="185">
        <f t="shared" si="4"/>
        <v>55.51263</v>
      </c>
      <c r="Q48" s="185">
        <f t="shared" si="4"/>
        <v>55.51544</v>
      </c>
      <c r="R48" s="185">
        <f t="shared" si="4"/>
        <v>57.880283999999996</v>
      </c>
      <c r="S48" s="185">
        <f t="shared" si="4"/>
        <v>58.494397</v>
      </c>
      <c r="T48" s="185">
        <f t="shared" si="4"/>
        <v>55.86691499999999</v>
      </c>
      <c r="U48" s="185">
        <f t="shared" si="4"/>
        <v>53.80915000000001</v>
      </c>
      <c r="V48" s="185">
        <f t="shared" si="4"/>
        <v>56.982490999999996</v>
      </c>
      <c r="W48" s="185">
        <f t="shared" si="4"/>
        <v>52.869281</v>
      </c>
      <c r="X48" s="185">
        <f t="shared" si="4"/>
        <v>56.09696800000001</v>
      </c>
      <c r="Y48" s="185">
        <f t="shared" si="4"/>
        <v>58.412476</v>
      </c>
      <c r="Z48" s="185">
        <f t="shared" si="4"/>
        <v>58.618052</v>
      </c>
      <c r="AA48" s="185">
        <f t="shared" si="4"/>
        <v>57.436376</v>
      </c>
      <c r="AB48" s="185">
        <f t="shared" si="4"/>
        <v>55.6702</v>
      </c>
      <c r="AC48" s="185">
        <f t="shared" si="4"/>
        <v>54.161532</v>
      </c>
      <c r="AD48" s="185">
        <f t="shared" si="4"/>
        <v>55.534257999999994</v>
      </c>
      <c r="AE48" s="185">
        <f t="shared" si="4"/>
        <v>59.101755999999995</v>
      </c>
      <c r="AF48" s="185"/>
      <c r="AG48" s="185">
        <f>SUM(B48:AE48)/30</f>
        <v>55.91380313333334</v>
      </c>
    </row>
    <row r="49" spans="1:33" ht="23.25">
      <c r="A49" s="9" t="s">
        <v>17</v>
      </c>
      <c r="B49" s="185">
        <f aca="true" t="shared" si="5" ref="B49:AE49">B41+B40+B31+B32+B16+B17</f>
        <v>0</v>
      </c>
      <c r="C49" s="185">
        <f t="shared" si="5"/>
        <v>0</v>
      </c>
      <c r="D49" s="185">
        <f t="shared" si="5"/>
        <v>0</v>
      </c>
      <c r="E49" s="185">
        <f t="shared" si="5"/>
        <v>0</v>
      </c>
      <c r="F49" s="185">
        <f t="shared" si="5"/>
        <v>0</v>
      </c>
      <c r="G49" s="185">
        <f t="shared" si="5"/>
        <v>0</v>
      </c>
      <c r="H49" s="185">
        <f t="shared" si="5"/>
        <v>0</v>
      </c>
      <c r="I49" s="185">
        <f t="shared" si="5"/>
        <v>0</v>
      </c>
      <c r="J49" s="185">
        <f t="shared" si="5"/>
        <v>0</v>
      </c>
      <c r="K49" s="185">
        <f t="shared" si="5"/>
        <v>0</v>
      </c>
      <c r="L49" s="185">
        <f t="shared" si="5"/>
        <v>0</v>
      </c>
      <c r="M49" s="185">
        <f t="shared" si="5"/>
        <v>0</v>
      </c>
      <c r="N49" s="185">
        <f t="shared" si="5"/>
        <v>0</v>
      </c>
      <c r="O49" s="185">
        <f t="shared" si="5"/>
        <v>0</v>
      </c>
      <c r="P49" s="185">
        <f t="shared" si="5"/>
        <v>0</v>
      </c>
      <c r="Q49" s="185">
        <f t="shared" si="5"/>
        <v>0</v>
      </c>
      <c r="R49" s="185">
        <f t="shared" si="5"/>
        <v>0</v>
      </c>
      <c r="S49" s="185">
        <f t="shared" si="5"/>
        <v>0</v>
      </c>
      <c r="T49" s="185">
        <f t="shared" si="5"/>
        <v>0</v>
      </c>
      <c r="U49" s="185">
        <f t="shared" si="5"/>
        <v>0</v>
      </c>
      <c r="V49" s="185">
        <f t="shared" si="5"/>
        <v>0</v>
      </c>
      <c r="W49" s="185">
        <f t="shared" si="5"/>
        <v>0</v>
      </c>
      <c r="X49" s="185">
        <f t="shared" si="5"/>
        <v>0</v>
      </c>
      <c r="Y49" s="185">
        <f t="shared" si="5"/>
        <v>0</v>
      </c>
      <c r="Z49" s="185">
        <f t="shared" si="5"/>
        <v>0</v>
      </c>
      <c r="AA49" s="185">
        <f t="shared" si="5"/>
        <v>0</v>
      </c>
      <c r="AB49" s="185">
        <f t="shared" si="5"/>
        <v>0</v>
      </c>
      <c r="AC49" s="185">
        <f t="shared" si="5"/>
        <v>0</v>
      </c>
      <c r="AD49" s="185">
        <f t="shared" si="5"/>
        <v>0</v>
      </c>
      <c r="AE49" s="185">
        <f t="shared" si="5"/>
        <v>0</v>
      </c>
      <c r="AF49" s="185"/>
      <c r="AG49" s="185">
        <f>SUM(B49:AE49)/30</f>
        <v>0</v>
      </c>
    </row>
    <row r="50" spans="1:33" ht="23.25">
      <c r="A50" s="9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</row>
    <row r="51" spans="1:33" ht="23.25">
      <c r="A51" s="10" t="s">
        <v>22</v>
      </c>
      <c r="B51" s="185">
        <f>B48-B49</f>
        <v>58.351889</v>
      </c>
      <c r="C51" s="185">
        <f aca="true" t="shared" si="6" ref="C51:AE51">C48-C49</f>
        <v>59.724315000000004</v>
      </c>
      <c r="D51" s="185">
        <f t="shared" si="6"/>
        <v>58.130559999999996</v>
      </c>
      <c r="E51" s="185">
        <f t="shared" si="6"/>
        <v>55.868557</v>
      </c>
      <c r="F51" s="185">
        <f t="shared" si="6"/>
        <v>47.400378</v>
      </c>
      <c r="G51" s="185">
        <f t="shared" si="6"/>
        <v>55.346079</v>
      </c>
      <c r="H51" s="185">
        <f t="shared" si="6"/>
        <v>55.474798</v>
      </c>
      <c r="I51" s="185">
        <f t="shared" si="6"/>
        <v>61.438669999999995</v>
      </c>
      <c r="J51" s="185">
        <f t="shared" si="6"/>
        <v>56.3308</v>
      </c>
      <c r="K51" s="185">
        <f t="shared" si="6"/>
        <v>58.61756</v>
      </c>
      <c r="L51" s="185">
        <f t="shared" si="6"/>
        <v>55.249945</v>
      </c>
      <c r="M51" s="185">
        <f t="shared" si="6"/>
        <v>53.041931</v>
      </c>
      <c r="N51" s="185">
        <f t="shared" si="6"/>
        <v>48.99759300000001</v>
      </c>
      <c r="O51" s="185">
        <f t="shared" si="6"/>
        <v>51.478813</v>
      </c>
      <c r="P51" s="185">
        <f t="shared" si="6"/>
        <v>55.51263</v>
      </c>
      <c r="Q51" s="185">
        <f t="shared" si="6"/>
        <v>55.51544</v>
      </c>
      <c r="R51" s="185">
        <f t="shared" si="6"/>
        <v>57.880283999999996</v>
      </c>
      <c r="S51" s="185">
        <f t="shared" si="6"/>
        <v>58.494397</v>
      </c>
      <c r="T51" s="185">
        <f t="shared" si="6"/>
        <v>55.86691499999999</v>
      </c>
      <c r="U51" s="185">
        <f t="shared" si="6"/>
        <v>53.80915000000001</v>
      </c>
      <c r="V51" s="185">
        <f t="shared" si="6"/>
        <v>56.982490999999996</v>
      </c>
      <c r="W51" s="185">
        <f t="shared" si="6"/>
        <v>52.869281</v>
      </c>
      <c r="X51" s="185">
        <f t="shared" si="6"/>
        <v>56.09696800000001</v>
      </c>
      <c r="Y51" s="185">
        <f t="shared" si="6"/>
        <v>58.412476</v>
      </c>
      <c r="Z51" s="185">
        <f t="shared" si="6"/>
        <v>58.618052</v>
      </c>
      <c r="AA51" s="185">
        <f t="shared" si="6"/>
        <v>57.436376</v>
      </c>
      <c r="AB51" s="185">
        <f t="shared" si="6"/>
        <v>55.6702</v>
      </c>
      <c r="AC51" s="185">
        <f t="shared" si="6"/>
        <v>54.161532</v>
      </c>
      <c r="AD51" s="185">
        <f t="shared" si="6"/>
        <v>55.534257999999994</v>
      </c>
      <c r="AE51" s="185">
        <f t="shared" si="6"/>
        <v>59.101755999999995</v>
      </c>
      <c r="AF51" s="185"/>
      <c r="AG51" s="185">
        <f>SUM(B51:AE51)/30</f>
        <v>55.91380313333334</v>
      </c>
    </row>
    <row r="52" spans="1:33" ht="20.25">
      <c r="A52" s="10"/>
      <c r="B52" s="29"/>
      <c r="C52" s="32"/>
      <c r="D52" s="32"/>
      <c r="E52" s="32"/>
      <c r="F52" s="32"/>
      <c r="G52" s="32"/>
      <c r="H52" s="23"/>
      <c r="I52" s="13"/>
      <c r="J52" s="13"/>
      <c r="K52" s="13"/>
      <c r="L52" s="13"/>
      <c r="M52" s="13"/>
      <c r="N52" s="13"/>
      <c r="O52" s="13"/>
      <c r="P52" s="13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</row>
    <row r="53" spans="1:33" ht="20.25">
      <c r="A53" s="9" t="s">
        <v>34</v>
      </c>
      <c r="B53" s="15"/>
      <c r="C53" s="15"/>
      <c r="D53" s="15"/>
      <c r="E53" s="15"/>
      <c r="F53" s="15"/>
      <c r="G53" s="15"/>
      <c r="H53" s="15"/>
      <c r="I53" s="22"/>
      <c r="J53" s="22"/>
      <c r="K53" s="22"/>
      <c r="L53" s="22"/>
      <c r="M53" s="22"/>
      <c r="N53" s="22"/>
      <c r="O53" s="22"/>
      <c r="P53" s="22"/>
      <c r="Q53" s="23"/>
      <c r="R53" s="23"/>
      <c r="S53" s="15"/>
      <c r="T53" s="15"/>
      <c r="U53" s="15"/>
      <c r="V53" s="15"/>
      <c r="W53" s="15"/>
      <c r="X53" s="15"/>
      <c r="Y53" s="15"/>
      <c r="Z53" s="22"/>
      <c r="AA53" s="22"/>
      <c r="AB53" s="22"/>
      <c r="AC53" s="22"/>
      <c r="AD53" s="22"/>
      <c r="AE53" s="22"/>
      <c r="AF53" s="22"/>
      <c r="AG53" s="22"/>
    </row>
    <row r="54" spans="2:33" ht="15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</row>
  </sheetData>
  <sheetProtection/>
  <printOptions/>
  <pageMargins left="0.37" right="0.22" top="0.46" bottom="0.47" header="0.43" footer="0.5"/>
  <pageSetup horizontalDpi="300" verticalDpi="300" orientation="landscape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62"/>
  <sheetViews>
    <sheetView zoomScale="50" zoomScaleNormal="50" zoomScalePageLayoutView="0" workbookViewId="0" topLeftCell="A1">
      <pane xSplit="1" ySplit="5" topLeftCell="L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Y58" sqref="Y58"/>
    </sheetView>
  </sheetViews>
  <sheetFormatPr defaultColWidth="8.88671875" defaultRowHeight="15"/>
  <cols>
    <col min="1" max="1" width="30.77734375" style="0" customWidth="1"/>
  </cols>
  <sheetData>
    <row r="1" spans="1:33" ht="20.25">
      <c r="A1" s="97" t="s">
        <v>23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</row>
    <row r="2" spans="1:33" ht="20.25">
      <c r="A2" s="97">
        <v>40002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1:33" ht="23.25">
      <c r="A3" s="99" t="s">
        <v>21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1"/>
      <c r="AA3" s="102"/>
      <c r="AB3" s="101"/>
      <c r="AC3" s="101"/>
      <c r="AD3" s="101"/>
      <c r="AE3" s="101"/>
      <c r="AF3" s="101"/>
      <c r="AG3" s="101"/>
    </row>
    <row r="4" spans="1:36" ht="23.25">
      <c r="A4" s="3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</row>
    <row r="5" spans="1:33" ht="23.25">
      <c r="A5" s="15"/>
      <c r="B5" s="194">
        <v>1</v>
      </c>
      <c r="C5" s="194">
        <v>2</v>
      </c>
      <c r="D5" s="194">
        <v>3</v>
      </c>
      <c r="E5" s="194">
        <v>4</v>
      </c>
      <c r="F5" s="194">
        <v>5</v>
      </c>
      <c r="G5" s="194">
        <v>6</v>
      </c>
      <c r="H5" s="194">
        <v>7</v>
      </c>
      <c r="I5" s="194">
        <v>8</v>
      </c>
      <c r="J5" s="194">
        <v>9</v>
      </c>
      <c r="K5" s="194">
        <v>10</v>
      </c>
      <c r="L5" s="194">
        <v>11</v>
      </c>
      <c r="M5" s="194">
        <v>12</v>
      </c>
      <c r="N5" s="194">
        <v>13</v>
      </c>
      <c r="O5" s="194">
        <v>14</v>
      </c>
      <c r="P5" s="194">
        <v>15</v>
      </c>
      <c r="Q5" s="195">
        <v>16</v>
      </c>
      <c r="R5" s="195">
        <v>17</v>
      </c>
      <c r="S5" s="196">
        <v>18</v>
      </c>
      <c r="T5" s="196">
        <v>19</v>
      </c>
      <c r="U5" s="196">
        <v>20</v>
      </c>
      <c r="V5" s="196">
        <v>21</v>
      </c>
      <c r="W5" s="196">
        <v>22</v>
      </c>
      <c r="X5" s="196">
        <v>23</v>
      </c>
      <c r="Y5" s="196">
        <v>24</v>
      </c>
      <c r="Z5" s="195">
        <v>25</v>
      </c>
      <c r="AA5" s="195">
        <v>26</v>
      </c>
      <c r="AB5" s="195">
        <v>27</v>
      </c>
      <c r="AC5" s="195">
        <v>28</v>
      </c>
      <c r="AD5" s="195">
        <v>29</v>
      </c>
      <c r="AE5" s="195">
        <v>30</v>
      </c>
      <c r="AF5" s="195">
        <v>31</v>
      </c>
      <c r="AG5" s="195"/>
    </row>
    <row r="6" spans="1:33" ht="23.25">
      <c r="A6" s="21" t="s">
        <v>0</v>
      </c>
      <c r="B6" s="197"/>
      <c r="C6" s="197"/>
      <c r="D6" s="197"/>
      <c r="E6" s="197"/>
      <c r="F6" s="197"/>
      <c r="G6" s="197"/>
      <c r="H6" s="197"/>
      <c r="I6" s="198"/>
      <c r="J6" s="198"/>
      <c r="K6" s="198"/>
      <c r="L6" s="198"/>
      <c r="M6" s="198"/>
      <c r="N6" s="198"/>
      <c r="O6" s="198"/>
      <c r="P6" s="198"/>
      <c r="Q6" s="193"/>
      <c r="R6" s="193"/>
      <c r="S6" s="199"/>
      <c r="T6" s="199"/>
      <c r="U6" s="199"/>
      <c r="V6" s="199"/>
      <c r="W6" s="199"/>
      <c r="X6" s="199"/>
      <c r="Y6" s="199"/>
      <c r="Z6" s="193"/>
      <c r="AA6" s="193"/>
      <c r="AB6" s="193"/>
      <c r="AC6" s="193"/>
      <c r="AD6" s="193"/>
      <c r="AE6" s="193"/>
      <c r="AF6" s="193"/>
      <c r="AG6" s="193"/>
    </row>
    <row r="7" spans="1:33" ht="23.25">
      <c r="A7" s="15" t="s">
        <v>1</v>
      </c>
      <c r="B7" s="104">
        <v>0</v>
      </c>
      <c r="C7" s="104">
        <v>0</v>
      </c>
      <c r="D7" s="104">
        <v>0</v>
      </c>
      <c r="E7" s="104">
        <v>0</v>
      </c>
      <c r="F7" s="104">
        <v>0</v>
      </c>
      <c r="G7" s="104">
        <v>0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  <c r="M7" s="104">
        <v>0</v>
      </c>
      <c r="N7" s="104">
        <v>0</v>
      </c>
      <c r="O7" s="104">
        <v>0</v>
      </c>
      <c r="P7" s="104">
        <v>0</v>
      </c>
      <c r="Q7" s="104">
        <v>0</v>
      </c>
      <c r="R7" s="104">
        <v>0</v>
      </c>
      <c r="S7" s="104">
        <v>0</v>
      </c>
      <c r="T7" s="104">
        <v>0</v>
      </c>
      <c r="U7" s="104">
        <v>0</v>
      </c>
      <c r="V7" s="104">
        <v>0</v>
      </c>
      <c r="W7" s="104">
        <v>0</v>
      </c>
      <c r="X7" s="104">
        <v>0</v>
      </c>
      <c r="Y7" s="104">
        <v>0</v>
      </c>
      <c r="Z7" s="104">
        <v>0</v>
      </c>
      <c r="AA7" s="104">
        <v>0</v>
      </c>
      <c r="AB7" s="104">
        <v>0</v>
      </c>
      <c r="AC7" s="104">
        <v>0</v>
      </c>
      <c r="AD7" s="104">
        <v>0</v>
      </c>
      <c r="AE7" s="104">
        <v>0</v>
      </c>
      <c r="AF7" s="104">
        <v>0</v>
      </c>
      <c r="AG7" s="104"/>
    </row>
    <row r="8" spans="1:33" ht="23.25">
      <c r="A8" s="15" t="s">
        <v>2</v>
      </c>
      <c r="B8" s="104">
        <v>18.4</v>
      </c>
      <c r="C8" s="104">
        <v>18.4</v>
      </c>
      <c r="D8" s="104">
        <v>18.4</v>
      </c>
      <c r="E8" s="104">
        <v>18.4</v>
      </c>
      <c r="F8" s="104">
        <v>18.4</v>
      </c>
      <c r="G8" s="104">
        <v>18.4</v>
      </c>
      <c r="H8" s="104">
        <v>18.4</v>
      </c>
      <c r="I8" s="104">
        <v>18.4</v>
      </c>
      <c r="J8" s="104">
        <v>18.4</v>
      </c>
      <c r="K8" s="104">
        <v>18.4</v>
      </c>
      <c r="L8" s="104">
        <v>18.4</v>
      </c>
      <c r="M8" s="104">
        <v>18.4</v>
      </c>
      <c r="N8" s="104">
        <v>18.4</v>
      </c>
      <c r="O8" s="104">
        <v>18.4</v>
      </c>
      <c r="P8" s="104">
        <v>19.3</v>
      </c>
      <c r="Q8" s="104">
        <v>18.8</v>
      </c>
      <c r="R8" s="104">
        <v>19.2</v>
      </c>
      <c r="S8" s="104">
        <v>16.7</v>
      </c>
      <c r="T8" s="104">
        <v>15.5</v>
      </c>
      <c r="U8" s="104">
        <v>19.9</v>
      </c>
      <c r="V8" s="104">
        <v>16.6</v>
      </c>
      <c r="W8" s="104">
        <v>19.4</v>
      </c>
      <c r="X8" s="104">
        <v>19.8</v>
      </c>
      <c r="Y8" s="104">
        <v>18.2</v>
      </c>
      <c r="Z8" s="104">
        <v>17.2</v>
      </c>
      <c r="AA8" s="104">
        <v>16.7</v>
      </c>
      <c r="AB8" s="104">
        <v>19.2</v>
      </c>
      <c r="AC8" s="104">
        <v>19.6</v>
      </c>
      <c r="AD8" s="104">
        <v>18.5</v>
      </c>
      <c r="AE8" s="104">
        <v>17.5</v>
      </c>
      <c r="AF8" s="104">
        <v>17.1</v>
      </c>
      <c r="AG8" s="104"/>
    </row>
    <row r="9" spans="1:33" ht="23.25">
      <c r="A9" s="15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</row>
    <row r="10" spans="1:33" ht="23.25">
      <c r="A10" s="15"/>
      <c r="B10" s="104">
        <f aca="true" t="shared" si="0" ref="B10:AF10">SUM(B7:B8)</f>
        <v>18.4</v>
      </c>
      <c r="C10" s="104">
        <f t="shared" si="0"/>
        <v>18.4</v>
      </c>
      <c r="D10" s="104">
        <f t="shared" si="0"/>
        <v>18.4</v>
      </c>
      <c r="E10" s="104">
        <f t="shared" si="0"/>
        <v>18.4</v>
      </c>
      <c r="F10" s="104">
        <f t="shared" si="0"/>
        <v>18.4</v>
      </c>
      <c r="G10" s="104">
        <f t="shared" si="0"/>
        <v>18.4</v>
      </c>
      <c r="H10" s="104">
        <f t="shared" si="0"/>
        <v>18.4</v>
      </c>
      <c r="I10" s="104">
        <f t="shared" si="0"/>
        <v>18.4</v>
      </c>
      <c r="J10" s="104">
        <f t="shared" si="0"/>
        <v>18.4</v>
      </c>
      <c r="K10" s="104">
        <f t="shared" si="0"/>
        <v>18.4</v>
      </c>
      <c r="L10" s="104">
        <f t="shared" si="0"/>
        <v>18.4</v>
      </c>
      <c r="M10" s="104">
        <f t="shared" si="0"/>
        <v>18.4</v>
      </c>
      <c r="N10" s="104">
        <f t="shared" si="0"/>
        <v>18.4</v>
      </c>
      <c r="O10" s="104">
        <f t="shared" si="0"/>
        <v>18.4</v>
      </c>
      <c r="P10" s="104">
        <f t="shared" si="0"/>
        <v>19.3</v>
      </c>
      <c r="Q10" s="104">
        <f t="shared" si="0"/>
        <v>18.8</v>
      </c>
      <c r="R10" s="104">
        <f t="shared" si="0"/>
        <v>19.2</v>
      </c>
      <c r="S10" s="104">
        <f t="shared" si="0"/>
        <v>16.7</v>
      </c>
      <c r="T10" s="104">
        <f t="shared" si="0"/>
        <v>15.5</v>
      </c>
      <c r="U10" s="104">
        <f t="shared" si="0"/>
        <v>19.9</v>
      </c>
      <c r="V10" s="104">
        <f t="shared" si="0"/>
        <v>16.6</v>
      </c>
      <c r="W10" s="104">
        <f t="shared" si="0"/>
        <v>19.4</v>
      </c>
      <c r="X10" s="104">
        <f t="shared" si="0"/>
        <v>19.8</v>
      </c>
      <c r="Y10" s="104">
        <f t="shared" si="0"/>
        <v>18.2</v>
      </c>
      <c r="Z10" s="104">
        <f t="shared" si="0"/>
        <v>17.2</v>
      </c>
      <c r="AA10" s="104">
        <f t="shared" si="0"/>
        <v>16.7</v>
      </c>
      <c r="AB10" s="104">
        <f t="shared" si="0"/>
        <v>19.2</v>
      </c>
      <c r="AC10" s="104">
        <f t="shared" si="0"/>
        <v>19.6</v>
      </c>
      <c r="AD10" s="104">
        <f t="shared" si="0"/>
        <v>18.5</v>
      </c>
      <c r="AE10" s="104">
        <f t="shared" si="0"/>
        <v>17.5</v>
      </c>
      <c r="AF10" s="104">
        <f t="shared" si="0"/>
        <v>17.1</v>
      </c>
      <c r="AG10" s="104">
        <f>SUM(B10:AF10)/31</f>
        <v>18.283870967741933</v>
      </c>
    </row>
    <row r="11" spans="1:33" ht="23.25">
      <c r="A11" s="15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</row>
    <row r="12" spans="1:33" ht="23.25">
      <c r="A12" s="21" t="s">
        <v>3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</row>
    <row r="13" spans="1:33" ht="23.25">
      <c r="A13" s="15" t="s">
        <v>19</v>
      </c>
      <c r="B13" s="231">
        <v>14.944184</v>
      </c>
      <c r="C13" s="231">
        <v>14.84746</v>
      </c>
      <c r="D13" s="231">
        <v>12.471306</v>
      </c>
      <c r="E13" s="231">
        <v>14.271329</v>
      </c>
      <c r="F13" s="231">
        <v>14.159796</v>
      </c>
      <c r="G13" s="231">
        <v>15.196091</v>
      </c>
      <c r="H13" s="231">
        <v>15.053362</v>
      </c>
      <c r="I13" s="231">
        <v>15.517361</v>
      </c>
      <c r="J13" s="185">
        <v>16.071862</v>
      </c>
      <c r="K13" s="185">
        <v>15.734956</v>
      </c>
      <c r="L13" s="185">
        <v>16.026721</v>
      </c>
      <c r="M13" s="185">
        <v>15.980836</v>
      </c>
      <c r="N13" s="185">
        <v>16.003242</v>
      </c>
      <c r="O13" s="185">
        <v>15.490085</v>
      </c>
      <c r="P13" s="185">
        <v>16.489771</v>
      </c>
      <c r="Q13" s="185">
        <v>17.784952</v>
      </c>
      <c r="R13" s="185">
        <v>12.356816</v>
      </c>
      <c r="S13" s="185">
        <v>13.465438</v>
      </c>
      <c r="T13" s="185">
        <v>15.863198</v>
      </c>
      <c r="U13" s="227">
        <v>16.861366</v>
      </c>
      <c r="V13" s="227">
        <v>14.870966</v>
      </c>
      <c r="W13" s="227">
        <v>15.102608</v>
      </c>
      <c r="X13" s="227">
        <v>14.651097</v>
      </c>
      <c r="Y13" s="227">
        <v>15.298126</v>
      </c>
      <c r="Z13" s="227">
        <v>15.121578</v>
      </c>
      <c r="AA13" s="227">
        <v>13.907991</v>
      </c>
      <c r="AB13" s="227">
        <v>15.189624</v>
      </c>
      <c r="AC13" s="227">
        <v>15.402057</v>
      </c>
      <c r="AD13" s="227">
        <v>14.702156</v>
      </c>
      <c r="AE13" s="227">
        <v>15.398554</v>
      </c>
      <c r="AF13" s="227">
        <v>14.971921</v>
      </c>
      <c r="AG13" s="185"/>
    </row>
    <row r="14" spans="1:33" ht="23.25">
      <c r="A14" s="23" t="s">
        <v>28</v>
      </c>
      <c r="B14" s="232">
        <v>0</v>
      </c>
      <c r="C14" s="232">
        <v>0</v>
      </c>
      <c r="D14" s="232">
        <v>0</v>
      </c>
      <c r="E14" s="232">
        <v>0</v>
      </c>
      <c r="F14" s="232">
        <v>0</v>
      </c>
      <c r="G14" s="232">
        <v>0</v>
      </c>
      <c r="H14" s="232">
        <v>0</v>
      </c>
      <c r="I14" s="232">
        <v>0</v>
      </c>
      <c r="J14" s="232">
        <v>0</v>
      </c>
      <c r="K14" s="232">
        <v>0</v>
      </c>
      <c r="L14" s="232">
        <v>0</v>
      </c>
      <c r="M14" s="232">
        <v>0</v>
      </c>
      <c r="N14" s="232">
        <v>0</v>
      </c>
      <c r="O14" s="232">
        <v>0.008032</v>
      </c>
      <c r="P14" s="232">
        <v>1.097578</v>
      </c>
      <c r="Q14" s="232">
        <v>1.186084</v>
      </c>
      <c r="R14" s="232">
        <v>1.02293</v>
      </c>
      <c r="S14" s="232">
        <v>1.027989</v>
      </c>
      <c r="T14" s="232">
        <v>1.024225</v>
      </c>
      <c r="U14" s="229">
        <v>1.070198</v>
      </c>
      <c r="V14" s="229">
        <v>0.971355</v>
      </c>
      <c r="W14" s="229">
        <v>1.045479</v>
      </c>
      <c r="X14" s="229">
        <v>1.038739</v>
      </c>
      <c r="Y14" s="229">
        <v>1.044386</v>
      </c>
      <c r="Z14" s="229">
        <v>1.038118</v>
      </c>
      <c r="AA14" s="229">
        <v>1.033805</v>
      </c>
      <c r="AB14" s="229">
        <v>1.033296</v>
      </c>
      <c r="AC14" s="229">
        <v>1.048269</v>
      </c>
      <c r="AD14" s="229">
        <v>1.022109</v>
      </c>
      <c r="AE14" s="229">
        <v>1.356</v>
      </c>
      <c r="AF14" s="225">
        <v>0.856188</v>
      </c>
      <c r="AG14" s="185"/>
    </row>
    <row r="15" spans="1:33" ht="23.25">
      <c r="A15" s="15" t="s">
        <v>5</v>
      </c>
      <c r="B15" s="185">
        <v>3.402809</v>
      </c>
      <c r="C15" s="185">
        <v>3.507158</v>
      </c>
      <c r="D15" s="185">
        <v>3.480095</v>
      </c>
      <c r="E15" s="185">
        <v>3.524379</v>
      </c>
      <c r="F15" s="185">
        <v>3.501864</v>
      </c>
      <c r="G15" s="185">
        <v>3.606136</v>
      </c>
      <c r="H15" s="185">
        <v>3.489518</v>
      </c>
      <c r="I15" s="185">
        <v>3.585347</v>
      </c>
      <c r="J15" s="185">
        <v>3.59544</v>
      </c>
      <c r="K15" s="185">
        <v>3.638974</v>
      </c>
      <c r="L15" s="185">
        <v>3.511666</v>
      </c>
      <c r="M15" s="185">
        <v>3.471809</v>
      </c>
      <c r="N15" s="185">
        <v>3.669861</v>
      </c>
      <c r="O15" s="185">
        <v>3.566202</v>
      </c>
      <c r="P15" s="185">
        <v>3.528503</v>
      </c>
      <c r="Q15" s="185">
        <v>3.512343</v>
      </c>
      <c r="R15" s="185">
        <v>3.518203</v>
      </c>
      <c r="S15" s="185">
        <v>3.370148</v>
      </c>
      <c r="T15" s="185">
        <v>3.540253</v>
      </c>
      <c r="U15" s="225">
        <v>3.601937</v>
      </c>
      <c r="V15" s="225">
        <v>3.512195</v>
      </c>
      <c r="W15" s="225">
        <v>3.557477</v>
      </c>
      <c r="X15" s="225">
        <v>3.513969</v>
      </c>
      <c r="Y15" s="225">
        <v>3.473825</v>
      </c>
      <c r="Z15" s="225">
        <v>3.331299</v>
      </c>
      <c r="AA15" s="225">
        <v>3.481959</v>
      </c>
      <c r="AB15" s="225">
        <v>2.804366</v>
      </c>
      <c r="AC15" s="225">
        <v>3.438961</v>
      </c>
      <c r="AD15" s="225">
        <v>3.553648</v>
      </c>
      <c r="AE15" s="225">
        <v>3.429818</v>
      </c>
      <c r="AF15" s="225">
        <v>3.474895</v>
      </c>
      <c r="AG15" s="185"/>
    </row>
    <row r="16" spans="1:33" ht="23.25">
      <c r="A16" s="15" t="s">
        <v>6</v>
      </c>
      <c r="B16" s="232">
        <v>0</v>
      </c>
      <c r="C16" s="232">
        <v>0</v>
      </c>
      <c r="D16" s="232">
        <v>0</v>
      </c>
      <c r="E16" s="232">
        <v>0</v>
      </c>
      <c r="F16" s="232">
        <v>0</v>
      </c>
      <c r="G16" s="232">
        <v>0</v>
      </c>
      <c r="H16" s="232">
        <v>0</v>
      </c>
      <c r="I16" s="232">
        <v>0</v>
      </c>
      <c r="J16" s="232">
        <v>0</v>
      </c>
      <c r="K16" s="232">
        <v>0</v>
      </c>
      <c r="L16" s="232">
        <v>0</v>
      </c>
      <c r="M16" s="232">
        <v>0</v>
      </c>
      <c r="N16" s="232">
        <v>0</v>
      </c>
      <c r="O16" s="232">
        <v>0</v>
      </c>
      <c r="P16" s="232">
        <v>0</v>
      </c>
      <c r="Q16" s="232">
        <v>0</v>
      </c>
      <c r="R16" s="232">
        <v>0</v>
      </c>
      <c r="S16" s="232">
        <v>0</v>
      </c>
      <c r="T16" s="232">
        <v>0</v>
      </c>
      <c r="U16" s="229">
        <v>0</v>
      </c>
      <c r="V16" s="229">
        <v>0</v>
      </c>
      <c r="W16" s="229">
        <v>0</v>
      </c>
      <c r="X16" s="229">
        <v>0</v>
      </c>
      <c r="Y16" s="229">
        <v>0</v>
      </c>
      <c r="Z16" s="229">
        <v>0</v>
      </c>
      <c r="AA16" s="229">
        <v>0</v>
      </c>
      <c r="AB16" s="229">
        <v>0</v>
      </c>
      <c r="AC16" s="229">
        <v>0</v>
      </c>
      <c r="AD16" s="229">
        <v>0</v>
      </c>
      <c r="AE16" s="229">
        <v>0</v>
      </c>
      <c r="AF16" s="225">
        <v>0</v>
      </c>
      <c r="AG16" s="185"/>
    </row>
    <row r="17" spans="1:33" ht="23.25">
      <c r="A17" s="15" t="s">
        <v>7</v>
      </c>
      <c r="B17" s="232">
        <v>0</v>
      </c>
      <c r="C17" s="232">
        <v>0</v>
      </c>
      <c r="D17" s="232">
        <v>0</v>
      </c>
      <c r="E17" s="232">
        <v>0</v>
      </c>
      <c r="F17" s="232">
        <v>0</v>
      </c>
      <c r="G17" s="232">
        <v>0</v>
      </c>
      <c r="H17" s="232">
        <v>0</v>
      </c>
      <c r="I17" s="232">
        <v>0</v>
      </c>
      <c r="J17" s="232">
        <v>0</v>
      </c>
      <c r="K17" s="232">
        <v>0</v>
      </c>
      <c r="L17" s="232">
        <v>0</v>
      </c>
      <c r="M17" s="232">
        <v>0</v>
      </c>
      <c r="N17" s="232">
        <v>0</v>
      </c>
      <c r="O17" s="232">
        <v>0</v>
      </c>
      <c r="P17" s="232">
        <v>0</v>
      </c>
      <c r="Q17" s="232">
        <v>0</v>
      </c>
      <c r="R17" s="232">
        <v>0</v>
      </c>
      <c r="S17" s="232">
        <v>0</v>
      </c>
      <c r="T17" s="232">
        <v>0</v>
      </c>
      <c r="U17" s="229">
        <v>0</v>
      </c>
      <c r="V17" s="229">
        <v>0</v>
      </c>
      <c r="W17" s="229">
        <v>0</v>
      </c>
      <c r="X17" s="229">
        <v>0</v>
      </c>
      <c r="Y17" s="229">
        <v>0</v>
      </c>
      <c r="Z17" s="229">
        <v>0</v>
      </c>
      <c r="AA17" s="229">
        <v>0</v>
      </c>
      <c r="AB17" s="229">
        <v>0</v>
      </c>
      <c r="AC17" s="229">
        <v>0</v>
      </c>
      <c r="AD17" s="229">
        <v>0</v>
      </c>
      <c r="AE17" s="229">
        <v>0</v>
      </c>
      <c r="AF17" s="225">
        <v>0</v>
      </c>
      <c r="AG17" s="185"/>
    </row>
    <row r="18" spans="1:33" ht="23.25">
      <c r="A18" s="15"/>
      <c r="B18" s="185"/>
      <c r="C18" s="185"/>
      <c r="D18" s="185"/>
      <c r="E18" s="185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</row>
    <row r="19" spans="1:33" ht="23.25">
      <c r="A19" s="15"/>
      <c r="B19" s="185">
        <f aca="true" t="shared" si="1" ref="B19:AF19">SUM(B13:B17)</f>
        <v>18.346993</v>
      </c>
      <c r="C19" s="185">
        <f t="shared" si="1"/>
        <v>18.354618</v>
      </c>
      <c r="D19" s="185">
        <f t="shared" si="1"/>
        <v>15.951401</v>
      </c>
      <c r="E19" s="185">
        <f t="shared" si="1"/>
        <v>17.795708</v>
      </c>
      <c r="F19" s="185">
        <f t="shared" si="1"/>
        <v>17.66166</v>
      </c>
      <c r="G19" s="185">
        <f t="shared" si="1"/>
        <v>18.802227</v>
      </c>
      <c r="H19" s="185">
        <f t="shared" si="1"/>
        <v>18.54288</v>
      </c>
      <c r="I19" s="185">
        <f t="shared" si="1"/>
        <v>19.102708</v>
      </c>
      <c r="J19" s="185">
        <f t="shared" si="1"/>
        <v>19.667302</v>
      </c>
      <c r="K19" s="185">
        <f t="shared" si="1"/>
        <v>19.37393</v>
      </c>
      <c r="L19" s="185">
        <f t="shared" si="1"/>
        <v>19.538387</v>
      </c>
      <c r="M19" s="185">
        <f t="shared" si="1"/>
        <v>19.452645</v>
      </c>
      <c r="N19" s="185">
        <f t="shared" si="1"/>
        <v>19.673103</v>
      </c>
      <c r="O19" s="185">
        <f t="shared" si="1"/>
        <v>19.064319</v>
      </c>
      <c r="P19" s="185">
        <f t="shared" si="1"/>
        <v>21.115852</v>
      </c>
      <c r="Q19" s="185">
        <f t="shared" si="1"/>
        <v>22.483379000000003</v>
      </c>
      <c r="R19" s="185">
        <f t="shared" si="1"/>
        <v>16.897949</v>
      </c>
      <c r="S19" s="185">
        <f t="shared" si="1"/>
        <v>17.863575</v>
      </c>
      <c r="T19" s="185">
        <f t="shared" si="1"/>
        <v>20.427676</v>
      </c>
      <c r="U19" s="185">
        <f t="shared" si="1"/>
        <v>21.533501</v>
      </c>
      <c r="V19" s="185">
        <f t="shared" si="1"/>
        <v>19.354515999999997</v>
      </c>
      <c r="W19" s="185">
        <f t="shared" si="1"/>
        <v>19.705564</v>
      </c>
      <c r="X19" s="185">
        <f t="shared" si="1"/>
        <v>19.203805</v>
      </c>
      <c r="Y19" s="185">
        <f t="shared" si="1"/>
        <v>19.816337</v>
      </c>
      <c r="Z19" s="185">
        <f t="shared" si="1"/>
        <v>19.490995</v>
      </c>
      <c r="AA19" s="185">
        <f t="shared" si="1"/>
        <v>18.423755</v>
      </c>
      <c r="AB19" s="185">
        <f t="shared" si="1"/>
        <v>19.027286000000004</v>
      </c>
      <c r="AC19" s="185">
        <f t="shared" si="1"/>
        <v>19.889287</v>
      </c>
      <c r="AD19" s="185">
        <f t="shared" si="1"/>
        <v>19.277913</v>
      </c>
      <c r="AE19" s="185">
        <f t="shared" si="1"/>
        <v>20.184372000000003</v>
      </c>
      <c r="AF19" s="185">
        <f t="shared" si="1"/>
        <v>19.303004</v>
      </c>
      <c r="AG19" s="185">
        <f>SUM(B19:AF19)/31</f>
        <v>19.204085387096775</v>
      </c>
    </row>
    <row r="20" spans="1:33" ht="23.25">
      <c r="A20" s="15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</row>
    <row r="21" spans="1:33" ht="23.25">
      <c r="A21" s="21" t="s">
        <v>8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</row>
    <row r="22" spans="1:33" ht="23.25">
      <c r="A22" s="15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</row>
    <row r="23" spans="1:33" ht="23.25">
      <c r="A23" s="15" t="s">
        <v>9</v>
      </c>
      <c r="B23" s="185">
        <v>19.52</v>
      </c>
      <c r="C23" s="185">
        <v>16.5</v>
      </c>
      <c r="D23" s="185">
        <v>18.1</v>
      </c>
      <c r="E23" s="185">
        <v>17.4</v>
      </c>
      <c r="F23" s="185">
        <v>18.09</v>
      </c>
      <c r="G23" s="185">
        <v>20.22</v>
      </c>
      <c r="H23" s="185">
        <v>21.02</v>
      </c>
      <c r="I23" s="185">
        <v>21.15</v>
      </c>
      <c r="J23" s="185">
        <v>21.56</v>
      </c>
      <c r="K23" s="185">
        <v>20.08</v>
      </c>
      <c r="L23" s="185">
        <v>21.92</v>
      </c>
      <c r="M23" s="185">
        <v>20.42</v>
      </c>
      <c r="N23" s="185">
        <v>21.59</v>
      </c>
      <c r="O23" s="185">
        <v>21.64</v>
      </c>
      <c r="P23" s="185">
        <v>22.5</v>
      </c>
      <c r="Q23" s="185">
        <v>21.52</v>
      </c>
      <c r="R23" s="185">
        <v>20.54</v>
      </c>
      <c r="S23" s="104">
        <v>19.82</v>
      </c>
      <c r="T23" s="104">
        <v>19.92</v>
      </c>
      <c r="U23" s="104">
        <v>21.73</v>
      </c>
      <c r="V23" s="104">
        <v>19.05</v>
      </c>
      <c r="W23" s="104">
        <v>18.66</v>
      </c>
      <c r="X23" s="104">
        <v>20.87</v>
      </c>
      <c r="Y23" s="104">
        <v>20.98</v>
      </c>
      <c r="Z23" s="104">
        <v>16.98</v>
      </c>
      <c r="AA23" s="104">
        <v>19.06</v>
      </c>
      <c r="AB23" s="104">
        <v>18.42</v>
      </c>
      <c r="AC23" s="104">
        <v>18.94</v>
      </c>
      <c r="AD23" s="104">
        <v>18.13</v>
      </c>
      <c r="AE23" s="104">
        <v>18.13</v>
      </c>
      <c r="AF23" s="104">
        <v>17.93</v>
      </c>
      <c r="AG23" s="185"/>
    </row>
    <row r="24" spans="1:33" ht="23.25">
      <c r="A24" s="15" t="s">
        <v>36</v>
      </c>
      <c r="B24" s="185">
        <v>-0.4</v>
      </c>
      <c r="C24" s="185">
        <v>-0.43</v>
      </c>
      <c r="D24" s="185">
        <v>-0.5</v>
      </c>
      <c r="E24" s="185">
        <v>-0.26</v>
      </c>
      <c r="F24" s="185">
        <v>-0.42</v>
      </c>
      <c r="G24" s="185">
        <v>-0.41</v>
      </c>
      <c r="H24" s="185">
        <v>-0.12</v>
      </c>
      <c r="I24" s="185">
        <v>0</v>
      </c>
      <c r="J24" s="185">
        <v>-0.25</v>
      </c>
      <c r="K24" s="185">
        <v>-0.4</v>
      </c>
      <c r="L24" s="185">
        <v>-0.39</v>
      </c>
      <c r="M24" s="185">
        <v>-0.4</v>
      </c>
      <c r="N24" s="185">
        <v>-0.4</v>
      </c>
      <c r="O24" s="185">
        <v>-0.38</v>
      </c>
      <c r="P24" s="185">
        <v>-0.4</v>
      </c>
      <c r="Q24" s="185">
        <v>-0.29</v>
      </c>
      <c r="R24" s="185">
        <v>-0.39</v>
      </c>
      <c r="S24" s="104">
        <v>-0.39</v>
      </c>
      <c r="T24" s="104">
        <v>-0.42</v>
      </c>
      <c r="U24" s="104">
        <v>-0.41</v>
      </c>
      <c r="V24" s="104">
        <v>-0.39</v>
      </c>
      <c r="W24" s="104">
        <v>-0.38</v>
      </c>
      <c r="X24" s="104">
        <v>-0.41</v>
      </c>
      <c r="Y24" s="104">
        <v>-0.16</v>
      </c>
      <c r="Z24" s="104">
        <v>0</v>
      </c>
      <c r="AA24" s="104">
        <v>0</v>
      </c>
      <c r="AB24" s="104">
        <v>0</v>
      </c>
      <c r="AC24" s="104">
        <v>0</v>
      </c>
      <c r="AD24" s="104">
        <v>0</v>
      </c>
      <c r="AE24" s="104">
        <v>0</v>
      </c>
      <c r="AF24" s="104">
        <v>0</v>
      </c>
      <c r="AG24" s="185"/>
    </row>
    <row r="25" spans="1:33" ht="23.25">
      <c r="A25" s="15" t="s">
        <v>10</v>
      </c>
      <c r="B25" s="185">
        <v>0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185">
        <v>0</v>
      </c>
      <c r="M25" s="185">
        <v>0</v>
      </c>
      <c r="N25" s="185">
        <v>0</v>
      </c>
      <c r="O25" s="185">
        <v>0</v>
      </c>
      <c r="P25" s="185">
        <v>0</v>
      </c>
      <c r="Q25" s="185">
        <v>0</v>
      </c>
      <c r="R25" s="185">
        <v>0</v>
      </c>
      <c r="S25" s="104">
        <v>0</v>
      </c>
      <c r="T25" s="104">
        <v>0</v>
      </c>
      <c r="U25" s="104">
        <v>0</v>
      </c>
      <c r="V25" s="104">
        <v>0</v>
      </c>
      <c r="W25" s="104">
        <v>0</v>
      </c>
      <c r="X25" s="104">
        <v>0</v>
      </c>
      <c r="Y25" s="104">
        <v>0</v>
      </c>
      <c r="Z25" s="104">
        <v>0</v>
      </c>
      <c r="AA25" s="104">
        <v>0</v>
      </c>
      <c r="AB25" s="104">
        <v>0</v>
      </c>
      <c r="AC25" s="104">
        <v>0</v>
      </c>
      <c r="AD25" s="104">
        <v>0</v>
      </c>
      <c r="AE25" s="104">
        <v>0</v>
      </c>
      <c r="AF25" s="104">
        <v>0</v>
      </c>
      <c r="AG25" s="185"/>
    </row>
    <row r="26" spans="1:33" ht="23.25">
      <c r="A26" s="15" t="s">
        <v>25</v>
      </c>
      <c r="B26" s="185">
        <v>72</v>
      </c>
      <c r="C26" s="185">
        <v>45</v>
      </c>
      <c r="D26" s="185">
        <v>60</v>
      </c>
      <c r="E26" s="185">
        <v>47</v>
      </c>
      <c r="F26" s="185">
        <v>48</v>
      </c>
      <c r="G26" s="185">
        <v>53</v>
      </c>
      <c r="H26" s="185">
        <v>59</v>
      </c>
      <c r="I26" s="185">
        <v>39</v>
      </c>
      <c r="J26" s="185">
        <v>60</v>
      </c>
      <c r="K26" s="185">
        <v>46</v>
      </c>
      <c r="L26" s="185">
        <v>62</v>
      </c>
      <c r="M26" s="185">
        <v>49</v>
      </c>
      <c r="N26" s="185">
        <v>66</v>
      </c>
      <c r="O26" s="185">
        <v>48</v>
      </c>
      <c r="P26" s="185">
        <v>43</v>
      </c>
      <c r="Q26" s="185">
        <v>55</v>
      </c>
      <c r="R26" s="185">
        <v>55</v>
      </c>
      <c r="S26" s="104">
        <v>48</v>
      </c>
      <c r="T26" s="104">
        <v>47</v>
      </c>
      <c r="U26" s="104">
        <v>56</v>
      </c>
      <c r="V26" s="104">
        <v>69</v>
      </c>
      <c r="W26" s="104">
        <v>58</v>
      </c>
      <c r="X26" s="104">
        <v>51</v>
      </c>
      <c r="Y26" s="104">
        <v>55</v>
      </c>
      <c r="Z26" s="104">
        <v>46</v>
      </c>
      <c r="AA26" s="104">
        <v>42</v>
      </c>
      <c r="AB26" s="104">
        <v>40</v>
      </c>
      <c r="AC26" s="104">
        <v>40</v>
      </c>
      <c r="AD26" s="104">
        <v>40</v>
      </c>
      <c r="AE26" s="104">
        <v>50</v>
      </c>
      <c r="AF26" s="104">
        <v>60</v>
      </c>
      <c r="AG26" s="185"/>
    </row>
    <row r="27" spans="1:33" ht="23.25">
      <c r="A27" s="15" t="s">
        <v>24</v>
      </c>
      <c r="B27" s="185">
        <v>0</v>
      </c>
      <c r="C27" s="185">
        <v>0</v>
      </c>
      <c r="D27" s="185">
        <v>0</v>
      </c>
      <c r="E27" s="185">
        <v>0</v>
      </c>
      <c r="F27" s="185">
        <v>0</v>
      </c>
      <c r="G27" s="185">
        <v>0</v>
      </c>
      <c r="H27" s="185">
        <v>0</v>
      </c>
      <c r="I27" s="185">
        <v>0</v>
      </c>
      <c r="J27" s="185">
        <v>0</v>
      </c>
      <c r="K27" s="185">
        <v>0</v>
      </c>
      <c r="L27" s="185">
        <v>0</v>
      </c>
      <c r="M27" s="185">
        <v>0</v>
      </c>
      <c r="N27" s="185">
        <v>0</v>
      </c>
      <c r="O27" s="185">
        <v>0</v>
      </c>
      <c r="P27" s="185">
        <v>0</v>
      </c>
      <c r="Q27" s="185">
        <v>0</v>
      </c>
      <c r="R27" s="185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4">
        <v>0</v>
      </c>
      <c r="Z27" s="104">
        <v>0</v>
      </c>
      <c r="AA27" s="104">
        <v>0</v>
      </c>
      <c r="AB27" s="104">
        <v>0</v>
      </c>
      <c r="AC27" s="104">
        <v>0</v>
      </c>
      <c r="AD27" s="104">
        <v>0</v>
      </c>
      <c r="AE27" s="104">
        <v>0</v>
      </c>
      <c r="AF27" s="104">
        <v>0</v>
      </c>
      <c r="AG27" s="185"/>
    </row>
    <row r="28" spans="1:33" ht="23.25">
      <c r="A28" s="15" t="s">
        <v>26</v>
      </c>
      <c r="B28" s="185">
        <v>0</v>
      </c>
      <c r="C28" s="185">
        <v>0</v>
      </c>
      <c r="D28" s="185">
        <v>0</v>
      </c>
      <c r="E28" s="185">
        <v>0</v>
      </c>
      <c r="F28" s="185">
        <v>0</v>
      </c>
      <c r="G28" s="185">
        <v>0</v>
      </c>
      <c r="H28" s="185">
        <v>0</v>
      </c>
      <c r="I28" s="185">
        <v>0</v>
      </c>
      <c r="J28" s="185">
        <v>0</v>
      </c>
      <c r="K28" s="185">
        <v>0</v>
      </c>
      <c r="L28" s="185">
        <v>0</v>
      </c>
      <c r="M28" s="185">
        <v>0</v>
      </c>
      <c r="N28" s="185">
        <v>0</v>
      </c>
      <c r="O28" s="185">
        <v>0</v>
      </c>
      <c r="P28" s="185">
        <v>0</v>
      </c>
      <c r="Q28" s="185">
        <v>0</v>
      </c>
      <c r="R28" s="185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0</v>
      </c>
      <c r="Z28" s="104">
        <v>0</v>
      </c>
      <c r="AA28" s="104">
        <v>0</v>
      </c>
      <c r="AB28" s="104">
        <v>0</v>
      </c>
      <c r="AC28" s="104">
        <v>0</v>
      </c>
      <c r="AD28" s="104">
        <v>0</v>
      </c>
      <c r="AE28" s="104">
        <v>0</v>
      </c>
      <c r="AF28" s="104">
        <v>0</v>
      </c>
      <c r="AG28" s="185"/>
    </row>
    <row r="29" spans="1:33" ht="23.25">
      <c r="A29" s="15" t="s">
        <v>27</v>
      </c>
      <c r="B29" s="185">
        <v>0</v>
      </c>
      <c r="C29" s="185">
        <v>0</v>
      </c>
      <c r="D29" s="185">
        <v>0</v>
      </c>
      <c r="E29" s="185">
        <v>0</v>
      </c>
      <c r="F29" s="185">
        <v>0</v>
      </c>
      <c r="G29" s="185">
        <v>0</v>
      </c>
      <c r="H29" s="185">
        <v>0</v>
      </c>
      <c r="I29" s="185">
        <v>0</v>
      </c>
      <c r="J29" s="185">
        <v>0</v>
      </c>
      <c r="K29" s="185">
        <v>0</v>
      </c>
      <c r="L29" s="185">
        <v>0</v>
      </c>
      <c r="M29" s="185">
        <v>0</v>
      </c>
      <c r="N29" s="185">
        <v>0</v>
      </c>
      <c r="O29" s="185">
        <v>0</v>
      </c>
      <c r="P29" s="185">
        <v>0</v>
      </c>
      <c r="Q29" s="185">
        <v>0</v>
      </c>
      <c r="R29" s="185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104">
        <v>0</v>
      </c>
      <c r="AB29" s="104">
        <v>0</v>
      </c>
      <c r="AC29" s="104">
        <v>0</v>
      </c>
      <c r="AD29" s="104">
        <v>0</v>
      </c>
      <c r="AE29" s="104">
        <v>0</v>
      </c>
      <c r="AF29" s="104">
        <v>0</v>
      </c>
      <c r="AG29" s="185"/>
    </row>
    <row r="30" spans="1:33" ht="23.25">
      <c r="A30" s="15" t="s">
        <v>18</v>
      </c>
      <c r="B30" s="185">
        <v>0</v>
      </c>
      <c r="C30" s="185">
        <v>0</v>
      </c>
      <c r="D30" s="185">
        <v>0</v>
      </c>
      <c r="E30" s="185">
        <v>0</v>
      </c>
      <c r="F30" s="185">
        <v>0</v>
      </c>
      <c r="G30" s="185">
        <v>0</v>
      </c>
      <c r="H30" s="185">
        <v>0</v>
      </c>
      <c r="I30" s="185">
        <v>0</v>
      </c>
      <c r="J30" s="185">
        <v>0</v>
      </c>
      <c r="K30" s="185">
        <v>0</v>
      </c>
      <c r="L30" s="185">
        <v>0</v>
      </c>
      <c r="M30" s="185">
        <v>0</v>
      </c>
      <c r="N30" s="185">
        <v>0</v>
      </c>
      <c r="O30" s="185">
        <v>0</v>
      </c>
      <c r="P30" s="185">
        <v>0</v>
      </c>
      <c r="Q30" s="185">
        <v>0</v>
      </c>
      <c r="R30" s="185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4">
        <v>0</v>
      </c>
      <c r="Z30" s="104">
        <v>0</v>
      </c>
      <c r="AA30" s="104">
        <v>0</v>
      </c>
      <c r="AB30" s="104">
        <v>0</v>
      </c>
      <c r="AC30" s="104">
        <v>0</v>
      </c>
      <c r="AD30" s="104">
        <v>0</v>
      </c>
      <c r="AE30" s="104">
        <v>0</v>
      </c>
      <c r="AF30" s="104">
        <v>0</v>
      </c>
      <c r="AG30" s="185"/>
    </row>
    <row r="31" spans="1:33" ht="23.25">
      <c r="A31" s="15" t="s">
        <v>5</v>
      </c>
      <c r="B31" s="185">
        <v>0.3</v>
      </c>
      <c r="C31" s="185">
        <v>0.3</v>
      </c>
      <c r="D31" s="185">
        <v>0.3</v>
      </c>
      <c r="E31" s="185">
        <v>0.3</v>
      </c>
      <c r="F31" s="185">
        <v>0.3</v>
      </c>
      <c r="G31" s="185">
        <v>0.3</v>
      </c>
      <c r="H31" s="185">
        <v>0.3</v>
      </c>
      <c r="I31" s="185">
        <v>0.3</v>
      </c>
      <c r="J31" s="185">
        <v>0.3</v>
      </c>
      <c r="K31" s="185">
        <v>0.3</v>
      </c>
      <c r="L31" s="185">
        <v>0.56</v>
      </c>
      <c r="M31" s="185">
        <v>0.56</v>
      </c>
      <c r="N31" s="185">
        <v>0.56</v>
      </c>
      <c r="O31" s="185">
        <v>0.56</v>
      </c>
      <c r="P31" s="185">
        <v>0.56</v>
      </c>
      <c r="Q31" s="185">
        <v>0.56</v>
      </c>
      <c r="R31" s="185">
        <v>0.56</v>
      </c>
      <c r="S31" s="104">
        <v>0.6</v>
      </c>
      <c r="T31" s="104">
        <v>0.6</v>
      </c>
      <c r="U31" s="104">
        <v>0.6</v>
      </c>
      <c r="V31" s="104">
        <v>0.6</v>
      </c>
      <c r="W31" s="104">
        <v>0.4</v>
      </c>
      <c r="X31" s="104">
        <v>0.4</v>
      </c>
      <c r="Y31" s="104">
        <v>0.4</v>
      </c>
      <c r="Z31" s="104">
        <v>0.4</v>
      </c>
      <c r="AA31" s="104">
        <v>0.4</v>
      </c>
      <c r="AB31" s="104">
        <v>0.4</v>
      </c>
      <c r="AC31" s="104">
        <v>0.4</v>
      </c>
      <c r="AD31" s="104">
        <v>0.4</v>
      </c>
      <c r="AE31" s="104">
        <v>0.4</v>
      </c>
      <c r="AF31" s="104">
        <v>0.4</v>
      </c>
      <c r="AG31" s="185"/>
    </row>
    <row r="32" spans="1:33" ht="23.25">
      <c r="A32" s="15" t="s">
        <v>11</v>
      </c>
      <c r="B32" s="185">
        <v>0</v>
      </c>
      <c r="C32" s="185">
        <v>0</v>
      </c>
      <c r="D32" s="185">
        <v>0</v>
      </c>
      <c r="E32" s="185">
        <v>0</v>
      </c>
      <c r="F32" s="185">
        <v>0</v>
      </c>
      <c r="G32" s="185">
        <v>0</v>
      </c>
      <c r="H32" s="185">
        <v>0</v>
      </c>
      <c r="I32" s="185">
        <v>0</v>
      </c>
      <c r="J32" s="185">
        <v>0</v>
      </c>
      <c r="K32" s="185">
        <v>0</v>
      </c>
      <c r="L32" s="185">
        <v>0</v>
      </c>
      <c r="M32" s="185">
        <v>0</v>
      </c>
      <c r="N32" s="185">
        <v>0</v>
      </c>
      <c r="O32" s="185">
        <v>0</v>
      </c>
      <c r="P32" s="185">
        <v>0</v>
      </c>
      <c r="Q32" s="185">
        <v>0</v>
      </c>
      <c r="R32" s="185">
        <v>0</v>
      </c>
      <c r="S32" s="104">
        <v>0</v>
      </c>
      <c r="T32" s="104">
        <v>0</v>
      </c>
      <c r="U32" s="104">
        <v>0</v>
      </c>
      <c r="V32" s="104">
        <v>0</v>
      </c>
      <c r="W32" s="104">
        <v>0</v>
      </c>
      <c r="X32" s="104">
        <v>0</v>
      </c>
      <c r="Y32" s="104">
        <v>0</v>
      </c>
      <c r="Z32" s="104">
        <v>0</v>
      </c>
      <c r="AA32" s="104">
        <v>0</v>
      </c>
      <c r="AB32" s="104">
        <v>0</v>
      </c>
      <c r="AC32" s="104">
        <v>0</v>
      </c>
      <c r="AD32" s="104">
        <v>0</v>
      </c>
      <c r="AE32" s="104">
        <v>0</v>
      </c>
      <c r="AF32" s="104">
        <v>0</v>
      </c>
      <c r="AG32" s="185"/>
    </row>
    <row r="33" spans="1:33" ht="23.25">
      <c r="A33" s="15" t="s">
        <v>7</v>
      </c>
      <c r="B33" s="185">
        <v>0</v>
      </c>
      <c r="C33" s="185">
        <v>0</v>
      </c>
      <c r="D33" s="185">
        <v>0</v>
      </c>
      <c r="E33" s="185">
        <v>0</v>
      </c>
      <c r="F33" s="185">
        <v>0</v>
      </c>
      <c r="G33" s="185">
        <v>0</v>
      </c>
      <c r="H33" s="185">
        <v>0</v>
      </c>
      <c r="I33" s="185">
        <v>0</v>
      </c>
      <c r="J33" s="185">
        <v>0</v>
      </c>
      <c r="K33" s="185">
        <v>0</v>
      </c>
      <c r="L33" s="185">
        <v>0</v>
      </c>
      <c r="M33" s="185">
        <v>0</v>
      </c>
      <c r="N33" s="185">
        <v>0</v>
      </c>
      <c r="O33" s="185">
        <v>0</v>
      </c>
      <c r="P33" s="185">
        <v>0</v>
      </c>
      <c r="Q33" s="185">
        <v>0</v>
      </c>
      <c r="R33" s="185">
        <v>0</v>
      </c>
      <c r="S33" s="104">
        <v>0</v>
      </c>
      <c r="T33" s="104">
        <v>0</v>
      </c>
      <c r="U33" s="104">
        <v>0</v>
      </c>
      <c r="V33" s="104">
        <v>0</v>
      </c>
      <c r="W33" s="104">
        <v>0</v>
      </c>
      <c r="X33" s="104">
        <v>0</v>
      </c>
      <c r="Y33" s="104">
        <v>0</v>
      </c>
      <c r="Z33" s="104">
        <v>0</v>
      </c>
      <c r="AA33" s="104">
        <v>0</v>
      </c>
      <c r="AB33" s="104">
        <v>0</v>
      </c>
      <c r="AC33" s="104">
        <v>0</v>
      </c>
      <c r="AD33" s="104">
        <v>0</v>
      </c>
      <c r="AE33" s="104">
        <v>0</v>
      </c>
      <c r="AF33" s="104">
        <v>0</v>
      </c>
      <c r="AG33" s="185"/>
    </row>
    <row r="34" spans="1:33" ht="23.25">
      <c r="A34" s="15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 t="s">
        <v>30</v>
      </c>
    </row>
    <row r="35" spans="1:33" ht="23.25">
      <c r="A35" s="15"/>
      <c r="B35" s="185">
        <f>SUM(B23+B24+B25+B30+B31+B32+B33)</f>
        <v>19.42</v>
      </c>
      <c r="C35" s="185">
        <f aca="true" t="shared" si="2" ref="C35:AF35">SUM(C23+C24+C25+C30+C31+C32+C33)</f>
        <v>16.37</v>
      </c>
      <c r="D35" s="185">
        <f t="shared" si="2"/>
        <v>17.900000000000002</v>
      </c>
      <c r="E35" s="185">
        <f t="shared" si="2"/>
        <v>17.439999999999998</v>
      </c>
      <c r="F35" s="185">
        <f t="shared" si="2"/>
        <v>17.97</v>
      </c>
      <c r="G35" s="185">
        <f t="shared" si="2"/>
        <v>20.11</v>
      </c>
      <c r="H35" s="185">
        <f>SUM(H23+H24+H25+H30+H31+H32+H33)</f>
        <v>21.2</v>
      </c>
      <c r="I35" s="185">
        <f t="shared" si="2"/>
        <v>21.45</v>
      </c>
      <c r="J35" s="185">
        <f t="shared" si="2"/>
        <v>21.61</v>
      </c>
      <c r="K35" s="185">
        <f t="shared" si="2"/>
        <v>19.98</v>
      </c>
      <c r="L35" s="185">
        <f t="shared" si="2"/>
        <v>22.09</v>
      </c>
      <c r="M35" s="185">
        <f t="shared" si="2"/>
        <v>20.580000000000002</v>
      </c>
      <c r="N35" s="185">
        <f t="shared" si="2"/>
        <v>21.75</v>
      </c>
      <c r="O35" s="185">
        <f t="shared" si="2"/>
        <v>21.82</v>
      </c>
      <c r="P35" s="185">
        <f t="shared" si="2"/>
        <v>22.66</v>
      </c>
      <c r="Q35" s="185">
        <f t="shared" si="2"/>
        <v>21.79</v>
      </c>
      <c r="R35" s="185">
        <f t="shared" si="2"/>
        <v>20.709999999999997</v>
      </c>
      <c r="S35" s="185">
        <f t="shared" si="2"/>
        <v>20.03</v>
      </c>
      <c r="T35" s="185">
        <f t="shared" si="2"/>
        <v>20.1</v>
      </c>
      <c r="U35" s="185">
        <f t="shared" si="2"/>
        <v>21.92</v>
      </c>
      <c r="V35" s="185">
        <f t="shared" si="2"/>
        <v>19.26</v>
      </c>
      <c r="W35" s="185">
        <f t="shared" si="2"/>
        <v>18.68</v>
      </c>
      <c r="X35" s="185">
        <f t="shared" si="2"/>
        <v>20.86</v>
      </c>
      <c r="Y35" s="185">
        <f t="shared" si="2"/>
        <v>21.22</v>
      </c>
      <c r="Z35" s="185">
        <f t="shared" si="2"/>
        <v>17.38</v>
      </c>
      <c r="AA35" s="185">
        <f t="shared" si="2"/>
        <v>19.459999999999997</v>
      </c>
      <c r="AB35" s="185">
        <f t="shared" si="2"/>
        <v>18.82</v>
      </c>
      <c r="AC35" s="185">
        <f t="shared" si="2"/>
        <v>19.34</v>
      </c>
      <c r="AD35" s="185">
        <f t="shared" si="2"/>
        <v>18.529999999999998</v>
      </c>
      <c r="AE35" s="185">
        <f t="shared" si="2"/>
        <v>18.529999999999998</v>
      </c>
      <c r="AF35" s="185">
        <f t="shared" si="2"/>
        <v>18.33</v>
      </c>
      <c r="AG35" s="185">
        <f>SUM(B35:AF35)/31</f>
        <v>19.913225806451617</v>
      </c>
    </row>
    <row r="36" spans="1:33" ht="23.25">
      <c r="A36" s="21" t="s">
        <v>12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</row>
    <row r="37" spans="1:33" ht="23.25">
      <c r="A37" s="21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</row>
    <row r="38" spans="1:33" ht="23.25">
      <c r="A38" s="15" t="s">
        <v>13</v>
      </c>
      <c r="B38" s="185">
        <v>2.2</v>
      </c>
      <c r="C38" s="185">
        <v>2.4</v>
      </c>
      <c r="D38" s="185">
        <v>2.7</v>
      </c>
      <c r="E38" s="185">
        <v>2.4</v>
      </c>
      <c r="F38" s="185">
        <v>0.6</v>
      </c>
      <c r="G38" s="185">
        <v>0</v>
      </c>
      <c r="H38" s="185">
        <v>0</v>
      </c>
      <c r="I38" s="185">
        <v>0</v>
      </c>
      <c r="J38" s="185">
        <v>0</v>
      </c>
      <c r="K38" s="227">
        <v>0</v>
      </c>
      <c r="L38" s="227">
        <v>0</v>
      </c>
      <c r="M38" s="227">
        <v>0</v>
      </c>
      <c r="N38" s="227">
        <v>0</v>
      </c>
      <c r="O38" s="227">
        <v>0</v>
      </c>
      <c r="P38" s="227">
        <v>1.1</v>
      </c>
      <c r="Q38" s="227">
        <v>2.7</v>
      </c>
      <c r="R38" s="227">
        <v>2.8</v>
      </c>
      <c r="S38" s="227">
        <v>2.1</v>
      </c>
      <c r="T38" s="227">
        <v>2.1</v>
      </c>
      <c r="U38" s="227">
        <v>0</v>
      </c>
      <c r="V38" s="227">
        <v>0</v>
      </c>
      <c r="W38" s="227">
        <v>3.6</v>
      </c>
      <c r="X38" s="227">
        <v>2.1</v>
      </c>
      <c r="Y38" s="227">
        <v>0</v>
      </c>
      <c r="Z38" s="227">
        <v>0</v>
      </c>
      <c r="AA38" s="227">
        <v>2.8</v>
      </c>
      <c r="AB38" s="227">
        <v>0</v>
      </c>
      <c r="AC38" s="227">
        <v>2.9</v>
      </c>
      <c r="AD38" s="227">
        <v>2.4</v>
      </c>
      <c r="AE38" s="227">
        <v>0</v>
      </c>
      <c r="AF38" s="227">
        <v>0</v>
      </c>
      <c r="AG38" s="185"/>
    </row>
    <row r="39" spans="1:33" ht="23.25">
      <c r="A39" s="15" t="s">
        <v>32</v>
      </c>
      <c r="B39" s="185">
        <v>0</v>
      </c>
      <c r="C39" s="185">
        <v>0</v>
      </c>
      <c r="D39" s="185">
        <v>0</v>
      </c>
      <c r="E39" s="185">
        <v>0</v>
      </c>
      <c r="F39" s="185">
        <v>0</v>
      </c>
      <c r="G39" s="185">
        <v>0</v>
      </c>
      <c r="H39" s="185">
        <v>0</v>
      </c>
      <c r="I39" s="185">
        <v>0</v>
      </c>
      <c r="J39" s="185">
        <v>0</v>
      </c>
      <c r="K39" s="104">
        <v>0</v>
      </c>
      <c r="L39" s="227">
        <v>0</v>
      </c>
      <c r="M39" s="227">
        <v>0</v>
      </c>
      <c r="N39" s="227">
        <v>0</v>
      </c>
      <c r="O39" s="227">
        <v>0</v>
      </c>
      <c r="P39" s="227">
        <v>0</v>
      </c>
      <c r="Q39" s="227">
        <v>0</v>
      </c>
      <c r="R39" s="227">
        <v>0</v>
      </c>
      <c r="S39" s="227">
        <v>0</v>
      </c>
      <c r="T39" s="227">
        <v>0</v>
      </c>
      <c r="U39" s="227">
        <v>2.7</v>
      </c>
      <c r="V39" s="227">
        <v>2.8</v>
      </c>
      <c r="W39" s="227">
        <v>0</v>
      </c>
      <c r="X39" s="227">
        <v>0</v>
      </c>
      <c r="Y39" s="227">
        <v>2.9</v>
      </c>
      <c r="Z39" s="227">
        <v>1.9</v>
      </c>
      <c r="AA39" s="227">
        <v>0</v>
      </c>
      <c r="AB39" s="227">
        <v>2.7</v>
      </c>
      <c r="AC39" s="227">
        <v>0</v>
      </c>
      <c r="AD39" s="227">
        <v>0</v>
      </c>
      <c r="AE39" s="227">
        <v>2.6</v>
      </c>
      <c r="AF39" s="227">
        <v>2.7</v>
      </c>
      <c r="AG39" s="185">
        <f>SUM(B39:AF39)</f>
        <v>18.3</v>
      </c>
    </row>
    <row r="40" spans="1:33" ht="23.25">
      <c r="A40" s="15" t="s">
        <v>4</v>
      </c>
      <c r="B40" s="185">
        <v>1.4</v>
      </c>
      <c r="C40" s="185">
        <v>1.4</v>
      </c>
      <c r="D40" s="185">
        <v>1.4</v>
      </c>
      <c r="E40" s="185">
        <v>1.4</v>
      </c>
      <c r="F40" s="185">
        <v>1.9</v>
      </c>
      <c r="G40" s="185">
        <v>2.4</v>
      </c>
      <c r="H40" s="185">
        <v>2.3</v>
      </c>
      <c r="I40" s="185">
        <v>2</v>
      </c>
      <c r="J40" s="185">
        <v>2.2</v>
      </c>
      <c r="K40" s="227">
        <v>1.5</v>
      </c>
      <c r="L40" s="227">
        <v>2.1</v>
      </c>
      <c r="M40" s="227">
        <v>2.1</v>
      </c>
      <c r="N40" s="227">
        <v>1.9</v>
      </c>
      <c r="O40" s="227">
        <v>1.9</v>
      </c>
      <c r="P40" s="227">
        <v>2.3</v>
      </c>
      <c r="Q40" s="227">
        <v>1.4</v>
      </c>
      <c r="R40" s="227">
        <v>1.4</v>
      </c>
      <c r="S40" s="227">
        <v>1.4</v>
      </c>
      <c r="T40" s="227">
        <v>1.4</v>
      </c>
      <c r="U40" s="227">
        <v>1.4</v>
      </c>
      <c r="V40" s="227">
        <v>1.4</v>
      </c>
      <c r="W40" s="227">
        <v>1.4</v>
      </c>
      <c r="X40" s="227">
        <v>1.4</v>
      </c>
      <c r="Y40" s="227">
        <v>1.4</v>
      </c>
      <c r="Z40" s="227">
        <v>1.4</v>
      </c>
      <c r="AA40" s="227">
        <v>1.4</v>
      </c>
      <c r="AB40" s="227">
        <v>1.4</v>
      </c>
      <c r="AC40" s="227">
        <v>1.4</v>
      </c>
      <c r="AD40" s="227">
        <v>1.4</v>
      </c>
      <c r="AE40" s="227">
        <v>1.4</v>
      </c>
      <c r="AF40" s="227">
        <v>1.4</v>
      </c>
      <c r="AG40" s="185"/>
    </row>
    <row r="41" spans="1:33" ht="23.25">
      <c r="A41" s="15" t="s">
        <v>14</v>
      </c>
      <c r="B41" s="185">
        <v>0</v>
      </c>
      <c r="C41" s="185">
        <v>0</v>
      </c>
      <c r="D41" s="185">
        <v>0</v>
      </c>
      <c r="E41" s="185">
        <v>0</v>
      </c>
      <c r="F41" s="185">
        <v>0.1</v>
      </c>
      <c r="G41" s="185">
        <v>2.1</v>
      </c>
      <c r="H41" s="185">
        <v>1.9</v>
      </c>
      <c r="I41" s="185">
        <v>1.9</v>
      </c>
      <c r="J41" s="185">
        <v>2.1</v>
      </c>
      <c r="K41" s="227">
        <v>1.5</v>
      </c>
      <c r="L41" s="227">
        <v>1.7</v>
      </c>
      <c r="M41" s="227">
        <v>1.9</v>
      </c>
      <c r="N41" s="227">
        <v>1.9</v>
      </c>
      <c r="O41" s="227">
        <v>1.7</v>
      </c>
      <c r="P41" s="227">
        <v>1.4</v>
      </c>
      <c r="Q41" s="227">
        <v>0</v>
      </c>
      <c r="R41" s="227">
        <v>0</v>
      </c>
      <c r="S41" s="227">
        <v>0</v>
      </c>
      <c r="T41" s="227">
        <v>0</v>
      </c>
      <c r="U41" s="227">
        <v>0</v>
      </c>
      <c r="V41" s="227">
        <v>0</v>
      </c>
      <c r="W41" s="227">
        <v>0</v>
      </c>
      <c r="X41" s="227">
        <v>0</v>
      </c>
      <c r="Y41" s="227">
        <v>0</v>
      </c>
      <c r="Z41" s="227">
        <v>0</v>
      </c>
      <c r="AA41" s="227">
        <v>0</v>
      </c>
      <c r="AB41" s="227">
        <v>0</v>
      </c>
      <c r="AC41" s="227">
        <v>0</v>
      </c>
      <c r="AD41" s="227">
        <v>0</v>
      </c>
      <c r="AE41" s="227">
        <v>0</v>
      </c>
      <c r="AF41" s="227">
        <v>0</v>
      </c>
      <c r="AG41" s="185"/>
    </row>
    <row r="42" spans="1:33" ht="23.25">
      <c r="A42" s="15" t="s">
        <v>11</v>
      </c>
      <c r="B42" s="185">
        <v>0</v>
      </c>
      <c r="C42" s="185">
        <v>0</v>
      </c>
      <c r="D42" s="185">
        <v>0</v>
      </c>
      <c r="E42" s="185">
        <v>0</v>
      </c>
      <c r="F42" s="185">
        <v>0</v>
      </c>
      <c r="G42" s="185">
        <v>0</v>
      </c>
      <c r="H42" s="185">
        <v>0</v>
      </c>
      <c r="I42" s="185">
        <v>0</v>
      </c>
      <c r="J42" s="185">
        <v>0</v>
      </c>
      <c r="K42" s="227">
        <v>0</v>
      </c>
      <c r="L42" s="227">
        <v>0</v>
      </c>
      <c r="M42" s="227">
        <v>0</v>
      </c>
      <c r="N42" s="227">
        <v>0</v>
      </c>
      <c r="O42" s="227">
        <v>0</v>
      </c>
      <c r="P42" s="227">
        <v>0</v>
      </c>
      <c r="Q42" s="227">
        <v>0</v>
      </c>
      <c r="R42" s="227">
        <v>0</v>
      </c>
      <c r="S42" s="227">
        <v>0</v>
      </c>
      <c r="T42" s="227">
        <v>0</v>
      </c>
      <c r="U42" s="227">
        <v>0</v>
      </c>
      <c r="V42" s="227">
        <v>0</v>
      </c>
      <c r="W42" s="227">
        <v>0</v>
      </c>
      <c r="X42" s="227">
        <v>0</v>
      </c>
      <c r="Y42" s="227">
        <v>0</v>
      </c>
      <c r="Z42" s="227">
        <v>0</v>
      </c>
      <c r="AA42" s="227">
        <v>0</v>
      </c>
      <c r="AB42" s="227">
        <v>0</v>
      </c>
      <c r="AC42" s="227">
        <v>0</v>
      </c>
      <c r="AD42" s="227">
        <v>0</v>
      </c>
      <c r="AE42" s="227">
        <v>0</v>
      </c>
      <c r="AF42" s="227">
        <v>0</v>
      </c>
      <c r="AG42" s="185"/>
    </row>
    <row r="43" spans="1:33" ht="23.25">
      <c r="A43" s="15"/>
      <c r="B43" s="182"/>
      <c r="C43" s="182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 t="s">
        <v>30</v>
      </c>
    </row>
    <row r="44" spans="1:33" ht="23.25">
      <c r="A44" s="15"/>
      <c r="B44" s="185">
        <f aca="true" t="shared" si="3" ref="B44:AF44">SUM(B38:B42)</f>
        <v>3.6</v>
      </c>
      <c r="C44" s="185">
        <f t="shared" si="3"/>
        <v>3.8</v>
      </c>
      <c r="D44" s="185">
        <f t="shared" si="3"/>
        <v>4.1</v>
      </c>
      <c r="E44" s="185">
        <f t="shared" si="3"/>
        <v>3.8</v>
      </c>
      <c r="F44" s="185">
        <f t="shared" si="3"/>
        <v>2.6</v>
      </c>
      <c r="G44" s="185">
        <f t="shared" si="3"/>
        <v>4.5</v>
      </c>
      <c r="H44" s="185">
        <f>SUM(H38:H42)</f>
        <v>4.199999999999999</v>
      </c>
      <c r="I44" s="185">
        <f t="shared" si="3"/>
        <v>3.9</v>
      </c>
      <c r="J44" s="185">
        <f t="shared" si="3"/>
        <v>4.300000000000001</v>
      </c>
      <c r="K44" s="185">
        <f t="shared" si="3"/>
        <v>3</v>
      </c>
      <c r="L44" s="185">
        <f t="shared" si="3"/>
        <v>3.8</v>
      </c>
      <c r="M44" s="185">
        <f t="shared" si="3"/>
        <v>4</v>
      </c>
      <c r="N44" s="185">
        <f t="shared" si="3"/>
        <v>3.8</v>
      </c>
      <c r="O44" s="185">
        <f t="shared" si="3"/>
        <v>3.5999999999999996</v>
      </c>
      <c r="P44" s="185">
        <f t="shared" si="3"/>
        <v>4.8</v>
      </c>
      <c r="Q44" s="185">
        <f t="shared" si="3"/>
        <v>4.1</v>
      </c>
      <c r="R44" s="185">
        <f t="shared" si="3"/>
        <v>4.199999999999999</v>
      </c>
      <c r="S44" s="185">
        <f t="shared" si="3"/>
        <v>3.5</v>
      </c>
      <c r="T44" s="185">
        <f t="shared" si="3"/>
        <v>3.5</v>
      </c>
      <c r="U44" s="185">
        <f t="shared" si="3"/>
        <v>4.1</v>
      </c>
      <c r="V44" s="185">
        <f t="shared" si="3"/>
        <v>4.199999999999999</v>
      </c>
      <c r="W44" s="185">
        <f t="shared" si="3"/>
        <v>5</v>
      </c>
      <c r="X44" s="185">
        <f t="shared" si="3"/>
        <v>3.5</v>
      </c>
      <c r="Y44" s="185">
        <f t="shared" si="3"/>
        <v>4.3</v>
      </c>
      <c r="Z44" s="185">
        <f t="shared" si="3"/>
        <v>3.3</v>
      </c>
      <c r="AA44" s="185">
        <f t="shared" si="3"/>
        <v>4.199999999999999</v>
      </c>
      <c r="AB44" s="185">
        <f t="shared" si="3"/>
        <v>4.1</v>
      </c>
      <c r="AC44" s="185">
        <f t="shared" si="3"/>
        <v>4.3</v>
      </c>
      <c r="AD44" s="185">
        <f t="shared" si="3"/>
        <v>3.8</v>
      </c>
      <c r="AE44" s="185">
        <f t="shared" si="3"/>
        <v>4</v>
      </c>
      <c r="AF44" s="185">
        <f t="shared" si="3"/>
        <v>4.1</v>
      </c>
      <c r="AG44" s="185">
        <f>SUM(B44:AF44)/31</f>
        <v>3.935483870967741</v>
      </c>
    </row>
    <row r="45" spans="1:33" ht="23.25">
      <c r="A45" s="15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</row>
    <row r="46" spans="1:33" ht="23.25">
      <c r="A46" s="21" t="s">
        <v>15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</row>
    <row r="47" spans="1:33" ht="23.25">
      <c r="A47" s="15" t="s">
        <v>4</v>
      </c>
      <c r="B47" s="185">
        <v>0.452</v>
      </c>
      <c r="C47" s="185">
        <v>0.5638</v>
      </c>
      <c r="D47" s="185">
        <v>0.4389</v>
      </c>
      <c r="E47" s="185">
        <v>0.4454</v>
      </c>
      <c r="F47" s="185">
        <v>0.2975</v>
      </c>
      <c r="G47" s="185">
        <v>0.3181</v>
      </c>
      <c r="H47" s="185">
        <v>0.4573</v>
      </c>
      <c r="I47" s="185">
        <v>0.5068</v>
      </c>
      <c r="J47" s="185">
        <v>0.547</v>
      </c>
      <c r="K47" s="185">
        <v>0.5555</v>
      </c>
      <c r="L47" s="200">
        <v>0.5363</v>
      </c>
      <c r="M47" s="200">
        <v>0.2938</v>
      </c>
      <c r="N47" s="200">
        <v>0.2954</v>
      </c>
      <c r="O47" s="185">
        <v>0.4991</v>
      </c>
      <c r="P47" s="200">
        <v>0.6082</v>
      </c>
      <c r="Q47" s="200">
        <v>0.6316</v>
      </c>
      <c r="R47" s="200">
        <v>0.6216</v>
      </c>
      <c r="S47" s="200">
        <v>0.4348</v>
      </c>
      <c r="T47" s="200">
        <v>0.3567</v>
      </c>
      <c r="U47" s="200">
        <v>0.2871</v>
      </c>
      <c r="V47" s="200">
        <v>0.5658</v>
      </c>
      <c r="W47" s="200">
        <v>0.5303</v>
      </c>
      <c r="X47" s="200">
        <v>0.5057</v>
      </c>
      <c r="Y47" s="200">
        <v>0.5175</v>
      </c>
      <c r="Z47" s="200">
        <v>0.4374</v>
      </c>
      <c r="AA47" s="200">
        <v>0.3238</v>
      </c>
      <c r="AB47" s="200">
        <v>0.3261</v>
      </c>
      <c r="AC47" s="200">
        <v>0.4903</v>
      </c>
      <c r="AD47" s="200">
        <v>0.5032</v>
      </c>
      <c r="AE47" s="200">
        <v>0.5113</v>
      </c>
      <c r="AF47" s="200">
        <v>0.505</v>
      </c>
      <c r="AG47" s="185">
        <f>SUM(B47:AF47)/31</f>
        <v>0.46333225806451617</v>
      </c>
    </row>
    <row r="48" spans="1:33" ht="23.25">
      <c r="A48" s="1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</row>
    <row r="49" spans="1:33" ht="23.25">
      <c r="A49" s="15" t="s">
        <v>16</v>
      </c>
      <c r="B49" s="185">
        <f aca="true" t="shared" si="4" ref="B49:AF49">SUM(B10+B19+B35+B44+B47)</f>
        <v>60.218993000000005</v>
      </c>
      <c r="C49" s="185">
        <f t="shared" si="4"/>
        <v>57.488417999999996</v>
      </c>
      <c r="D49" s="185">
        <f t="shared" si="4"/>
        <v>56.790301</v>
      </c>
      <c r="E49" s="185">
        <f t="shared" si="4"/>
        <v>57.88110799999999</v>
      </c>
      <c r="F49" s="185">
        <f t="shared" si="4"/>
        <v>56.92916</v>
      </c>
      <c r="G49" s="185">
        <f t="shared" si="4"/>
        <v>62.130326999999994</v>
      </c>
      <c r="H49" s="185">
        <f t="shared" si="4"/>
        <v>62.800180000000005</v>
      </c>
      <c r="I49" s="185">
        <f t="shared" si="4"/>
        <v>63.359508</v>
      </c>
      <c r="J49" s="185">
        <f t="shared" si="4"/>
        <v>64.52430199999999</v>
      </c>
      <c r="K49" s="185">
        <f t="shared" si="4"/>
        <v>61.30943</v>
      </c>
      <c r="L49" s="185">
        <f t="shared" si="4"/>
        <v>64.36468699999999</v>
      </c>
      <c r="M49" s="185">
        <f t="shared" si="4"/>
        <v>62.72644499999999</v>
      </c>
      <c r="N49" s="185">
        <f t="shared" si="4"/>
        <v>63.918503</v>
      </c>
      <c r="O49" s="185">
        <f t="shared" si="4"/>
        <v>63.383419</v>
      </c>
      <c r="P49" s="185">
        <f t="shared" si="4"/>
        <v>68.48405199999999</v>
      </c>
      <c r="Q49" s="185">
        <f t="shared" si="4"/>
        <v>67.804979</v>
      </c>
      <c r="R49" s="185">
        <f t="shared" si="4"/>
        <v>61.629549</v>
      </c>
      <c r="S49" s="185">
        <f t="shared" si="4"/>
        <v>58.528375000000004</v>
      </c>
      <c r="T49" s="185">
        <f t="shared" si="4"/>
        <v>59.884376</v>
      </c>
      <c r="U49" s="185">
        <f t="shared" si="4"/>
        <v>67.740601</v>
      </c>
      <c r="V49" s="185">
        <f t="shared" si="4"/>
        <v>59.98031600000001</v>
      </c>
      <c r="W49" s="185">
        <f t="shared" si="4"/>
        <v>63.315864</v>
      </c>
      <c r="X49" s="185">
        <f t="shared" si="4"/>
        <v>63.869505</v>
      </c>
      <c r="Y49" s="185">
        <f t="shared" si="4"/>
        <v>64.053837</v>
      </c>
      <c r="Z49" s="185">
        <f t="shared" si="4"/>
        <v>57.80839499999999</v>
      </c>
      <c r="AA49" s="185">
        <f t="shared" si="4"/>
        <v>59.107555</v>
      </c>
      <c r="AB49" s="185">
        <f t="shared" si="4"/>
        <v>61.473386000000005</v>
      </c>
      <c r="AC49" s="185">
        <f t="shared" si="4"/>
        <v>63.619587</v>
      </c>
      <c r="AD49" s="185">
        <f t="shared" si="4"/>
        <v>60.611112999999996</v>
      </c>
      <c r="AE49" s="185">
        <f t="shared" si="4"/>
        <v>60.725671999999996</v>
      </c>
      <c r="AF49" s="185">
        <f t="shared" si="4"/>
        <v>59.338004000000005</v>
      </c>
      <c r="AG49" s="185">
        <f>SUM(B49:AF49)/31</f>
        <v>61.79999829032256</v>
      </c>
    </row>
    <row r="50" spans="1:33" ht="23.25">
      <c r="A50" s="15"/>
      <c r="B50" s="185"/>
      <c r="C50" s="201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</row>
    <row r="51" spans="1:33" ht="23.25">
      <c r="A51" s="15" t="s">
        <v>17</v>
      </c>
      <c r="B51" s="185">
        <f aca="true" t="shared" si="5" ref="B51:AF51">B42+B41+B32+B33+B16+B17</f>
        <v>0</v>
      </c>
      <c r="C51" s="185">
        <f t="shared" si="5"/>
        <v>0</v>
      </c>
      <c r="D51" s="185">
        <f t="shared" si="5"/>
        <v>0</v>
      </c>
      <c r="E51" s="185">
        <f t="shared" si="5"/>
        <v>0</v>
      </c>
      <c r="F51" s="185">
        <f t="shared" si="5"/>
        <v>0.1</v>
      </c>
      <c r="G51" s="185">
        <f t="shared" si="5"/>
        <v>2.1</v>
      </c>
      <c r="H51" s="185">
        <f t="shared" si="5"/>
        <v>1.9</v>
      </c>
      <c r="I51" s="185">
        <f t="shared" si="5"/>
        <v>1.9</v>
      </c>
      <c r="J51" s="185">
        <f t="shared" si="5"/>
        <v>2.1</v>
      </c>
      <c r="K51" s="185">
        <f t="shared" si="5"/>
        <v>1.5</v>
      </c>
      <c r="L51" s="185">
        <f t="shared" si="5"/>
        <v>1.7</v>
      </c>
      <c r="M51" s="185">
        <f t="shared" si="5"/>
        <v>1.9</v>
      </c>
      <c r="N51" s="185">
        <f t="shared" si="5"/>
        <v>1.9</v>
      </c>
      <c r="O51" s="185">
        <f t="shared" si="5"/>
        <v>1.7</v>
      </c>
      <c r="P51" s="185">
        <f t="shared" si="5"/>
        <v>1.4</v>
      </c>
      <c r="Q51" s="185">
        <f t="shared" si="5"/>
        <v>0</v>
      </c>
      <c r="R51" s="185">
        <f t="shared" si="5"/>
        <v>0</v>
      </c>
      <c r="S51" s="185">
        <f t="shared" si="5"/>
        <v>0</v>
      </c>
      <c r="T51" s="185">
        <f t="shared" si="5"/>
        <v>0</v>
      </c>
      <c r="U51" s="185">
        <f t="shared" si="5"/>
        <v>0</v>
      </c>
      <c r="V51" s="185">
        <f t="shared" si="5"/>
        <v>0</v>
      </c>
      <c r="W51" s="185">
        <f t="shared" si="5"/>
        <v>0</v>
      </c>
      <c r="X51" s="185">
        <f t="shared" si="5"/>
        <v>0</v>
      </c>
      <c r="Y51" s="185">
        <f t="shared" si="5"/>
        <v>0</v>
      </c>
      <c r="Z51" s="185">
        <f t="shared" si="5"/>
        <v>0</v>
      </c>
      <c r="AA51" s="185">
        <f t="shared" si="5"/>
        <v>0</v>
      </c>
      <c r="AB51" s="185">
        <f t="shared" si="5"/>
        <v>0</v>
      </c>
      <c r="AC51" s="185">
        <f t="shared" si="5"/>
        <v>0</v>
      </c>
      <c r="AD51" s="185">
        <f t="shared" si="5"/>
        <v>0</v>
      </c>
      <c r="AE51" s="185">
        <f t="shared" si="5"/>
        <v>0</v>
      </c>
      <c r="AF51" s="185">
        <f t="shared" si="5"/>
        <v>0</v>
      </c>
      <c r="AG51" s="185">
        <f>SUM(B51:AF51)/31</f>
        <v>0.5870967741935483</v>
      </c>
    </row>
    <row r="52" spans="1:33" ht="23.25">
      <c r="A52" s="15"/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 t="s">
        <v>30</v>
      </c>
    </row>
    <row r="53" spans="1:33" ht="23.25">
      <c r="A53" s="21" t="s">
        <v>22</v>
      </c>
      <c r="B53" s="185">
        <f>B49-B51</f>
        <v>60.218993000000005</v>
      </c>
      <c r="C53" s="185">
        <f aca="true" t="shared" si="6" ref="C53:AF53">C49-C51</f>
        <v>57.488417999999996</v>
      </c>
      <c r="D53" s="185">
        <f t="shared" si="6"/>
        <v>56.790301</v>
      </c>
      <c r="E53" s="185">
        <f t="shared" si="6"/>
        <v>57.88110799999999</v>
      </c>
      <c r="F53" s="185">
        <f t="shared" si="6"/>
        <v>56.82916</v>
      </c>
      <c r="G53" s="185">
        <f t="shared" si="6"/>
        <v>60.03032699999999</v>
      </c>
      <c r="H53" s="185">
        <f t="shared" si="6"/>
        <v>60.900180000000006</v>
      </c>
      <c r="I53" s="185">
        <f t="shared" si="6"/>
        <v>61.459508</v>
      </c>
      <c r="J53" s="185">
        <f t="shared" si="6"/>
        <v>62.42430199999999</v>
      </c>
      <c r="K53" s="185">
        <f t="shared" si="6"/>
        <v>59.80943</v>
      </c>
      <c r="L53" s="185">
        <f t="shared" si="6"/>
        <v>62.66468699999999</v>
      </c>
      <c r="M53" s="185">
        <f t="shared" si="6"/>
        <v>60.82644499999999</v>
      </c>
      <c r="N53" s="185">
        <f t="shared" si="6"/>
        <v>62.018503</v>
      </c>
      <c r="O53" s="185">
        <f t="shared" si="6"/>
        <v>61.683419</v>
      </c>
      <c r="P53" s="185">
        <f t="shared" si="6"/>
        <v>67.08405199999999</v>
      </c>
      <c r="Q53" s="185">
        <f t="shared" si="6"/>
        <v>67.804979</v>
      </c>
      <c r="R53" s="185">
        <f t="shared" si="6"/>
        <v>61.629549</v>
      </c>
      <c r="S53" s="185">
        <f t="shared" si="6"/>
        <v>58.528375000000004</v>
      </c>
      <c r="T53" s="185">
        <f t="shared" si="6"/>
        <v>59.884376</v>
      </c>
      <c r="U53" s="185">
        <f t="shared" si="6"/>
        <v>67.740601</v>
      </c>
      <c r="V53" s="185">
        <f t="shared" si="6"/>
        <v>59.98031600000001</v>
      </c>
      <c r="W53" s="185">
        <f t="shared" si="6"/>
        <v>63.315864</v>
      </c>
      <c r="X53" s="185">
        <f t="shared" si="6"/>
        <v>63.869505</v>
      </c>
      <c r="Y53" s="185">
        <f t="shared" si="6"/>
        <v>64.053837</v>
      </c>
      <c r="Z53" s="185">
        <f t="shared" si="6"/>
        <v>57.80839499999999</v>
      </c>
      <c r="AA53" s="185">
        <f t="shared" si="6"/>
        <v>59.107555</v>
      </c>
      <c r="AB53" s="185">
        <f t="shared" si="6"/>
        <v>61.473386000000005</v>
      </c>
      <c r="AC53" s="185">
        <f t="shared" si="6"/>
        <v>63.619587</v>
      </c>
      <c r="AD53" s="185">
        <f t="shared" si="6"/>
        <v>60.611112999999996</v>
      </c>
      <c r="AE53" s="185">
        <f t="shared" si="6"/>
        <v>60.725671999999996</v>
      </c>
      <c r="AF53" s="185">
        <f t="shared" si="6"/>
        <v>59.338004000000005</v>
      </c>
      <c r="AG53" s="185">
        <f>SUM(B53:AF53)/31</f>
        <v>61.21290151612902</v>
      </c>
    </row>
    <row r="54" spans="1:33" ht="20.25">
      <c r="A54" s="21"/>
      <c r="B54" s="29"/>
      <c r="C54" s="32"/>
      <c r="D54" s="32"/>
      <c r="E54" s="32"/>
      <c r="F54" s="32"/>
      <c r="G54" s="32"/>
      <c r="H54" s="23"/>
      <c r="I54" s="13"/>
      <c r="J54" s="13"/>
      <c r="K54" s="13"/>
      <c r="L54" s="13"/>
      <c r="M54" s="13"/>
      <c r="N54" s="13"/>
      <c r="O54" s="13"/>
      <c r="P54" s="13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1:33" ht="20.25">
      <c r="A55" s="15" t="s">
        <v>20</v>
      </c>
      <c r="B55" s="15"/>
      <c r="C55" s="15"/>
      <c r="D55" s="15"/>
      <c r="E55" s="15"/>
      <c r="F55" s="15"/>
      <c r="G55" s="15"/>
      <c r="H55" s="15"/>
      <c r="I55" s="22"/>
      <c r="J55" s="22"/>
      <c r="K55" s="22"/>
      <c r="L55" s="22"/>
      <c r="M55" s="22"/>
      <c r="N55" s="22"/>
      <c r="O55" s="22"/>
      <c r="P55" s="22"/>
      <c r="Q55" s="23"/>
      <c r="R55" s="23"/>
      <c r="S55" s="15"/>
      <c r="T55" s="15"/>
      <c r="U55" s="15"/>
      <c r="V55" s="15"/>
      <c r="W55" s="15"/>
      <c r="X55" s="15"/>
      <c r="Y55" s="15"/>
      <c r="Z55" s="22"/>
      <c r="AA55" s="22"/>
      <c r="AB55" s="22"/>
      <c r="AC55" s="22"/>
      <c r="AD55" s="22"/>
      <c r="AE55" s="22"/>
      <c r="AF55" s="22"/>
      <c r="AG55" s="22"/>
    </row>
    <row r="56" spans="1:33" ht="1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</row>
    <row r="57" spans="1:33" ht="1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</row>
    <row r="58" spans="1:33" ht="1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</row>
    <row r="59" spans="1:33" ht="1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</row>
    <row r="60" spans="1:33" ht="1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</row>
    <row r="61" spans="1:33" ht="1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</row>
    <row r="62" spans="1:33" ht="1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</row>
  </sheetData>
  <sheetProtection/>
  <printOptions/>
  <pageMargins left="0.35" right="0.21" top="0.51" bottom="0.51" header="0.5" footer="0.5"/>
  <pageSetup horizontalDpi="300" verticalDpi="300" orientation="landscape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67"/>
  <sheetViews>
    <sheetView zoomScale="50" zoomScaleNormal="5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U59" sqref="U59"/>
    </sheetView>
  </sheetViews>
  <sheetFormatPr defaultColWidth="8.88671875" defaultRowHeight="15"/>
  <cols>
    <col min="1" max="1" width="30.4453125" style="16" customWidth="1"/>
    <col min="2" max="2" width="8.4453125" style="16" customWidth="1"/>
    <col min="3" max="3" width="8.21484375" style="16" customWidth="1"/>
    <col min="4" max="4" width="8.4453125" style="16" customWidth="1"/>
    <col min="5" max="5" width="8.77734375" style="16" customWidth="1"/>
    <col min="6" max="6" width="8.21484375" style="16" customWidth="1"/>
    <col min="7" max="8" width="8.4453125" style="16" customWidth="1"/>
    <col min="9" max="10" width="7.99609375" style="16" customWidth="1"/>
    <col min="11" max="11" width="8.21484375" style="16" customWidth="1"/>
    <col min="12" max="13" width="8.4453125" style="16" customWidth="1"/>
    <col min="14" max="14" width="8.6640625" style="16" customWidth="1"/>
    <col min="15" max="15" width="8.21484375" style="16" customWidth="1"/>
    <col min="16" max="17" width="8.4453125" style="16" customWidth="1"/>
    <col min="18" max="19" width="8.21484375" style="16" customWidth="1"/>
    <col min="20" max="21" width="8.4453125" style="16" customWidth="1"/>
    <col min="22" max="22" width="8.21484375" style="16" customWidth="1"/>
    <col min="23" max="23" width="8.4453125" style="16" customWidth="1"/>
    <col min="24" max="24" width="8.21484375" style="16" customWidth="1"/>
    <col min="25" max="25" width="8.4453125" style="16" customWidth="1"/>
    <col min="26" max="26" width="8.21484375" style="16" customWidth="1"/>
    <col min="27" max="27" width="8.88671875" style="16" customWidth="1"/>
    <col min="28" max="30" width="8.21484375" style="16" customWidth="1"/>
    <col min="31" max="32" width="8.4453125" style="16" customWidth="1"/>
    <col min="33" max="33" width="11.88671875" style="16" customWidth="1"/>
    <col min="34" max="34" width="8.77734375" style="16" customWidth="1"/>
  </cols>
  <sheetData>
    <row r="1" spans="1:34" ht="23.25">
      <c r="A1" s="202" t="s">
        <v>23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3"/>
    </row>
    <row r="2" spans="1:34" ht="23.25">
      <c r="A2" s="202">
        <v>40033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3"/>
    </row>
    <row r="3" spans="1:34" ht="23.25">
      <c r="A3" s="204" t="s">
        <v>21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7"/>
      <c r="AA3" s="204"/>
      <c r="AB3" s="137"/>
      <c r="AC3" s="137"/>
      <c r="AD3" s="137"/>
      <c r="AE3" s="137"/>
      <c r="AF3" s="137"/>
      <c r="AG3" s="137"/>
      <c r="AH3" s="3"/>
    </row>
    <row r="4" spans="1:36" ht="23.25">
      <c r="A4" s="205" t="s">
        <v>38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8"/>
      <c r="AI4" s="8"/>
      <c r="AJ4" s="8"/>
    </row>
    <row r="5" spans="1:34" ht="23.25">
      <c r="A5" s="206"/>
      <c r="B5" s="207">
        <v>1</v>
      </c>
      <c r="C5" s="207">
        <v>2</v>
      </c>
      <c r="D5" s="207">
        <v>3</v>
      </c>
      <c r="E5" s="207">
        <v>4</v>
      </c>
      <c r="F5" s="207">
        <v>5</v>
      </c>
      <c r="G5" s="207">
        <v>6</v>
      </c>
      <c r="H5" s="207">
        <v>7</v>
      </c>
      <c r="I5" s="207">
        <v>8</v>
      </c>
      <c r="J5" s="207">
        <v>9</v>
      </c>
      <c r="K5" s="194">
        <v>10</v>
      </c>
      <c r="L5" s="207">
        <v>11</v>
      </c>
      <c r="M5" s="207">
        <v>12</v>
      </c>
      <c r="N5" s="207">
        <v>13</v>
      </c>
      <c r="O5" s="207">
        <v>14</v>
      </c>
      <c r="P5" s="207">
        <v>15</v>
      </c>
      <c r="Q5" s="208">
        <v>16</v>
      </c>
      <c r="R5" s="208">
        <v>17</v>
      </c>
      <c r="S5" s="196">
        <v>18</v>
      </c>
      <c r="T5" s="209">
        <v>19</v>
      </c>
      <c r="U5" s="209">
        <v>20</v>
      </c>
      <c r="V5" s="209">
        <v>21</v>
      </c>
      <c r="W5" s="209">
        <v>22</v>
      </c>
      <c r="X5" s="209">
        <v>23</v>
      </c>
      <c r="Y5" s="209">
        <v>24</v>
      </c>
      <c r="Z5" s="208">
        <v>25</v>
      </c>
      <c r="AA5" s="208">
        <v>26</v>
      </c>
      <c r="AB5" s="208">
        <v>27</v>
      </c>
      <c r="AC5" s="208">
        <v>28</v>
      </c>
      <c r="AD5" s="208">
        <v>29</v>
      </c>
      <c r="AE5" s="208">
        <v>30</v>
      </c>
      <c r="AF5" s="208">
        <v>31</v>
      </c>
      <c r="AG5" s="208"/>
      <c r="AH5" s="3"/>
    </row>
    <row r="6" spans="1:34" ht="23.25">
      <c r="A6" s="210" t="s">
        <v>0</v>
      </c>
      <c r="B6" s="211"/>
      <c r="C6" s="211"/>
      <c r="D6" s="211"/>
      <c r="E6" s="211"/>
      <c r="F6" s="211"/>
      <c r="G6" s="211"/>
      <c r="H6" s="211"/>
      <c r="I6" s="212"/>
      <c r="J6" s="212"/>
      <c r="K6" s="198"/>
      <c r="L6" s="212"/>
      <c r="M6" s="212"/>
      <c r="N6" s="212"/>
      <c r="O6" s="212"/>
      <c r="P6" s="212"/>
      <c r="Q6" s="187"/>
      <c r="R6" s="187"/>
      <c r="S6" s="199"/>
      <c r="T6" s="213"/>
      <c r="U6" s="213"/>
      <c r="V6" s="213"/>
      <c r="W6" s="213"/>
      <c r="X6" s="213"/>
      <c r="Y6" s="213"/>
      <c r="Z6" s="187"/>
      <c r="AA6" s="187"/>
      <c r="AB6" s="187"/>
      <c r="AC6" s="187"/>
      <c r="AD6" s="187"/>
      <c r="AE6" s="187"/>
      <c r="AF6" s="187"/>
      <c r="AG6" s="187"/>
      <c r="AH6" s="4"/>
    </row>
    <row r="7" spans="1:34" ht="23.25">
      <c r="A7" s="214"/>
      <c r="B7" s="213"/>
      <c r="C7" s="213"/>
      <c r="D7" s="213"/>
      <c r="E7" s="213"/>
      <c r="F7" s="213"/>
      <c r="G7" s="213"/>
      <c r="H7" s="213"/>
      <c r="I7" s="187"/>
      <c r="J7" s="187"/>
      <c r="K7" s="193"/>
      <c r="L7" s="187"/>
      <c r="M7" s="187"/>
      <c r="N7" s="187"/>
      <c r="O7" s="187"/>
      <c r="P7" s="187"/>
      <c r="Q7" s="187"/>
      <c r="R7" s="187"/>
      <c r="S7" s="193"/>
      <c r="T7" s="187"/>
      <c r="U7" s="187"/>
      <c r="V7" s="215"/>
      <c r="W7" s="215"/>
      <c r="X7" s="215"/>
      <c r="Y7" s="215"/>
      <c r="Z7" s="215"/>
      <c r="AA7" s="215"/>
      <c r="AB7" s="215"/>
      <c r="AC7" s="187"/>
      <c r="AD7" s="187"/>
      <c r="AE7" s="187"/>
      <c r="AF7" s="187"/>
      <c r="AG7" s="187"/>
      <c r="AH7" s="6"/>
    </row>
    <row r="8" spans="1:34" ht="23.25">
      <c r="A8" s="211" t="s">
        <v>1</v>
      </c>
      <c r="B8" s="185">
        <v>0</v>
      </c>
      <c r="C8" s="185">
        <v>0</v>
      </c>
      <c r="D8" s="185">
        <v>0</v>
      </c>
      <c r="E8" s="185">
        <v>0</v>
      </c>
      <c r="F8" s="185">
        <v>0</v>
      </c>
      <c r="G8" s="185">
        <v>0</v>
      </c>
      <c r="H8" s="185">
        <v>0</v>
      </c>
      <c r="I8" s="185">
        <v>0</v>
      </c>
      <c r="J8" s="185">
        <v>0</v>
      </c>
      <c r="K8" s="185">
        <v>0</v>
      </c>
      <c r="L8" s="185">
        <v>0</v>
      </c>
      <c r="M8" s="185">
        <v>0</v>
      </c>
      <c r="N8" s="185">
        <v>0</v>
      </c>
      <c r="O8" s="192">
        <v>0</v>
      </c>
      <c r="P8" s="192">
        <v>0</v>
      </c>
      <c r="Q8" s="192">
        <v>0</v>
      </c>
      <c r="R8" s="192">
        <v>0</v>
      </c>
      <c r="S8" s="192">
        <v>0</v>
      </c>
      <c r="T8" s="192">
        <v>0</v>
      </c>
      <c r="U8" s="192">
        <v>0</v>
      </c>
      <c r="V8" s="192">
        <v>0</v>
      </c>
      <c r="W8" s="192">
        <v>0</v>
      </c>
      <c r="X8" s="192">
        <v>0</v>
      </c>
      <c r="Y8" s="192">
        <v>0</v>
      </c>
      <c r="Z8" s="192">
        <v>1.1</v>
      </c>
      <c r="AA8" s="192">
        <v>1</v>
      </c>
      <c r="AB8" s="192">
        <v>0.998</v>
      </c>
      <c r="AC8" s="192">
        <v>0</v>
      </c>
      <c r="AD8" s="192">
        <v>0</v>
      </c>
      <c r="AE8" s="192">
        <v>0</v>
      </c>
      <c r="AF8" s="192">
        <v>0</v>
      </c>
      <c r="AG8" s="225"/>
      <c r="AH8" s="7"/>
    </row>
    <row r="9" spans="1:33" ht="23.25">
      <c r="A9" s="211" t="s">
        <v>2</v>
      </c>
      <c r="B9" s="185">
        <v>19.2</v>
      </c>
      <c r="C9" s="185">
        <v>14.6</v>
      </c>
      <c r="D9" s="185">
        <v>18.3</v>
      </c>
      <c r="E9" s="185">
        <v>17.9</v>
      </c>
      <c r="F9" s="185">
        <v>19.9</v>
      </c>
      <c r="G9" s="185">
        <v>20</v>
      </c>
      <c r="H9" s="185">
        <v>17.2</v>
      </c>
      <c r="I9" s="185">
        <v>17.8</v>
      </c>
      <c r="J9" s="185">
        <v>16.1</v>
      </c>
      <c r="K9" s="185">
        <v>16.9</v>
      </c>
      <c r="L9" s="185">
        <v>18.4</v>
      </c>
      <c r="M9" s="185">
        <v>18.5</v>
      </c>
      <c r="N9" s="185">
        <v>17.1</v>
      </c>
      <c r="O9" s="185">
        <v>16.2</v>
      </c>
      <c r="P9" s="185">
        <v>16.5</v>
      </c>
      <c r="Q9" s="185">
        <v>15.4</v>
      </c>
      <c r="R9" s="185">
        <v>17.4</v>
      </c>
      <c r="S9" s="185">
        <v>19.5</v>
      </c>
      <c r="T9" s="185">
        <v>19.1</v>
      </c>
      <c r="U9" s="185">
        <v>18.3</v>
      </c>
      <c r="V9" s="185">
        <v>19.1</v>
      </c>
      <c r="W9" s="185">
        <v>15.1</v>
      </c>
      <c r="X9" s="185">
        <v>15.9</v>
      </c>
      <c r="Y9" s="185">
        <v>15.3</v>
      </c>
      <c r="Z9" s="185">
        <v>17.4</v>
      </c>
      <c r="AA9" s="185">
        <v>16.2</v>
      </c>
      <c r="AB9" s="185">
        <v>14.7</v>
      </c>
      <c r="AC9" s="185">
        <v>18.6</v>
      </c>
      <c r="AD9" s="185">
        <v>16.6</v>
      </c>
      <c r="AE9" s="185">
        <v>13.6</v>
      </c>
      <c r="AF9" s="185">
        <v>18.6</v>
      </c>
      <c r="AG9" s="225"/>
    </row>
    <row r="10" spans="1:34" ht="23.25">
      <c r="A10" s="214"/>
      <c r="B10" s="185"/>
      <c r="C10" s="185"/>
      <c r="D10" s="185"/>
      <c r="E10" s="185"/>
      <c r="F10" s="185"/>
      <c r="G10" s="185"/>
      <c r="H10" s="233"/>
      <c r="I10" s="233"/>
      <c r="J10" s="233"/>
      <c r="K10" s="233"/>
      <c r="L10" s="233"/>
      <c r="M10" s="233"/>
      <c r="N10" s="233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2" t="s">
        <v>29</v>
      </c>
      <c r="AH10" s="10"/>
    </row>
    <row r="11" spans="1:33" ht="23.25">
      <c r="A11" s="214"/>
      <c r="B11" s="185">
        <f aca="true" t="shared" si="0" ref="B11:AF11">SUM(B8:B9)</f>
        <v>19.2</v>
      </c>
      <c r="C11" s="185">
        <f t="shared" si="0"/>
        <v>14.6</v>
      </c>
      <c r="D11" s="185">
        <f t="shared" si="0"/>
        <v>18.3</v>
      </c>
      <c r="E11" s="185">
        <f t="shared" si="0"/>
        <v>17.9</v>
      </c>
      <c r="F11" s="185">
        <f t="shared" si="0"/>
        <v>19.9</v>
      </c>
      <c r="G11" s="185">
        <f t="shared" si="0"/>
        <v>20</v>
      </c>
      <c r="H11" s="185">
        <f aca="true" t="shared" si="1" ref="H11:N11">SUM(H8:H9)</f>
        <v>17.2</v>
      </c>
      <c r="I11" s="185">
        <f t="shared" si="1"/>
        <v>17.8</v>
      </c>
      <c r="J11" s="185">
        <f t="shared" si="1"/>
        <v>16.1</v>
      </c>
      <c r="K11" s="185">
        <f t="shared" si="1"/>
        <v>16.9</v>
      </c>
      <c r="L11" s="185">
        <f t="shared" si="1"/>
        <v>18.4</v>
      </c>
      <c r="M11" s="185">
        <f t="shared" si="1"/>
        <v>18.5</v>
      </c>
      <c r="N11" s="185">
        <f t="shared" si="1"/>
        <v>17.1</v>
      </c>
      <c r="O11" s="185">
        <f t="shared" si="0"/>
        <v>16.2</v>
      </c>
      <c r="P11" s="185">
        <f t="shared" si="0"/>
        <v>16.5</v>
      </c>
      <c r="Q11" s="185">
        <f t="shared" si="0"/>
        <v>15.4</v>
      </c>
      <c r="R11" s="185">
        <f t="shared" si="0"/>
        <v>17.4</v>
      </c>
      <c r="S11" s="185">
        <f t="shared" si="0"/>
        <v>19.5</v>
      </c>
      <c r="T11" s="185">
        <f t="shared" si="0"/>
        <v>19.1</v>
      </c>
      <c r="U11" s="185">
        <f t="shared" si="0"/>
        <v>18.3</v>
      </c>
      <c r="V11" s="185">
        <f t="shared" si="0"/>
        <v>19.1</v>
      </c>
      <c r="W11" s="185">
        <f t="shared" si="0"/>
        <v>15.1</v>
      </c>
      <c r="X11" s="185">
        <f t="shared" si="0"/>
        <v>15.9</v>
      </c>
      <c r="Y11" s="185">
        <f t="shared" si="0"/>
        <v>15.3</v>
      </c>
      <c r="Z11" s="185">
        <f t="shared" si="0"/>
        <v>18.5</v>
      </c>
      <c r="AA11" s="185">
        <f t="shared" si="0"/>
        <v>17.2</v>
      </c>
      <c r="AB11" s="185">
        <f t="shared" si="0"/>
        <v>15.697999999999999</v>
      </c>
      <c r="AC11" s="185">
        <f t="shared" si="0"/>
        <v>18.6</v>
      </c>
      <c r="AD11" s="185">
        <f t="shared" si="0"/>
        <v>16.6</v>
      </c>
      <c r="AE11" s="185">
        <f t="shared" si="0"/>
        <v>13.6</v>
      </c>
      <c r="AF11" s="185">
        <f t="shared" si="0"/>
        <v>18.6</v>
      </c>
      <c r="AG11" s="185">
        <f>SUM(B11:AF11)/31</f>
        <v>17.370903225806455</v>
      </c>
    </row>
    <row r="12" spans="1:33" ht="23.25">
      <c r="A12" s="210" t="s">
        <v>3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</row>
    <row r="13" spans="1:33" ht="23.25">
      <c r="A13" s="211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201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</row>
    <row r="14" spans="1:33" ht="23.25">
      <c r="A14" s="211" t="s">
        <v>19</v>
      </c>
      <c r="B14" s="90">
        <v>14.183253</v>
      </c>
      <c r="C14" s="90">
        <v>15.16351</v>
      </c>
      <c r="D14" s="90">
        <v>14.864354</v>
      </c>
      <c r="E14" s="90">
        <v>14.480522</v>
      </c>
      <c r="F14" s="90">
        <v>15.386844</v>
      </c>
      <c r="G14" s="90">
        <v>14.741006</v>
      </c>
      <c r="H14" s="90">
        <v>14.648825</v>
      </c>
      <c r="I14" s="90">
        <v>14.757439</v>
      </c>
      <c r="J14" s="90">
        <v>13.863923</v>
      </c>
      <c r="K14" s="90">
        <v>13.862052</v>
      </c>
      <c r="L14" s="90">
        <v>15.440362</v>
      </c>
      <c r="M14" s="90">
        <v>14.19898</v>
      </c>
      <c r="N14" s="90">
        <v>13.13165</v>
      </c>
      <c r="O14" s="90">
        <v>11.72404</v>
      </c>
      <c r="P14" s="90">
        <v>12.093043</v>
      </c>
      <c r="Q14" s="90">
        <v>14.455509</v>
      </c>
      <c r="R14" s="90">
        <v>15.585403</v>
      </c>
      <c r="S14" s="90">
        <v>15.821944</v>
      </c>
      <c r="T14" s="90">
        <v>14.811001</v>
      </c>
      <c r="U14" s="90">
        <v>15.171003</v>
      </c>
      <c r="V14" s="90">
        <v>15.274037</v>
      </c>
      <c r="W14" s="90">
        <v>14.586989</v>
      </c>
      <c r="X14" s="90">
        <v>14.131547</v>
      </c>
      <c r="Y14" s="90">
        <v>13.994722</v>
      </c>
      <c r="Z14" s="90">
        <v>14.76953</v>
      </c>
      <c r="AA14" s="90">
        <v>12.084582</v>
      </c>
      <c r="AB14" s="90">
        <v>13.004484</v>
      </c>
      <c r="AC14" s="90">
        <v>9.645466</v>
      </c>
      <c r="AD14" s="90">
        <v>13.928361</v>
      </c>
      <c r="AE14" s="90">
        <v>13.693855</v>
      </c>
      <c r="AF14" s="90">
        <v>13.596959</v>
      </c>
      <c r="AG14" s="185"/>
    </row>
    <row r="15" spans="1:33" ht="23.25">
      <c r="A15" s="213" t="s">
        <v>28</v>
      </c>
      <c r="B15" s="234">
        <v>0.861748</v>
      </c>
      <c r="C15" s="234">
        <v>0.882454</v>
      </c>
      <c r="D15" s="234">
        <v>0.866598</v>
      </c>
      <c r="E15" s="234">
        <v>0.855302</v>
      </c>
      <c r="F15" s="234">
        <v>0.853295</v>
      </c>
      <c r="G15" s="234">
        <v>0.856816</v>
      </c>
      <c r="H15" s="234">
        <v>0.861905</v>
      </c>
      <c r="I15" s="234">
        <v>0.841717</v>
      </c>
      <c r="J15" s="234">
        <v>0.995593</v>
      </c>
      <c r="K15" s="234">
        <v>0.606096</v>
      </c>
      <c r="L15" s="234">
        <v>0.82903</v>
      </c>
      <c r="M15" s="234">
        <v>0.820907</v>
      </c>
      <c r="N15" s="234">
        <v>0.87204</v>
      </c>
      <c r="O15" s="234">
        <v>0.871</v>
      </c>
      <c r="P15" s="234">
        <v>0.858243</v>
      </c>
      <c r="Q15" s="234">
        <v>0.858172</v>
      </c>
      <c r="R15" s="234">
        <v>0.835714</v>
      </c>
      <c r="S15" s="234">
        <v>0.829062</v>
      </c>
      <c r="T15" s="234">
        <v>0.841596</v>
      </c>
      <c r="U15" s="234">
        <v>0.826628</v>
      </c>
      <c r="V15" s="234">
        <v>0.827168</v>
      </c>
      <c r="W15" s="234">
        <v>0.834571</v>
      </c>
      <c r="X15" s="234">
        <v>0.844456</v>
      </c>
      <c r="Y15" s="234">
        <v>0.839094</v>
      </c>
      <c r="Z15" s="234">
        <v>0.826948</v>
      </c>
      <c r="AA15" s="234">
        <v>0.847168</v>
      </c>
      <c r="AB15" s="234">
        <v>0.845217</v>
      </c>
      <c r="AC15" s="234">
        <v>0.851179</v>
      </c>
      <c r="AD15" s="234">
        <v>0.851538</v>
      </c>
      <c r="AE15" s="234">
        <v>0.853822</v>
      </c>
      <c r="AF15" s="234">
        <v>0.834521</v>
      </c>
      <c r="AG15" s="185"/>
    </row>
    <row r="16" spans="1:33" ht="23.25">
      <c r="A16" s="211" t="s">
        <v>5</v>
      </c>
      <c r="B16" s="235">
        <v>3.415458</v>
      </c>
      <c r="C16" s="235">
        <v>3.463226</v>
      </c>
      <c r="D16" s="235">
        <v>1.867854</v>
      </c>
      <c r="E16" s="235">
        <v>3.339</v>
      </c>
      <c r="F16" s="235">
        <v>3.339</v>
      </c>
      <c r="G16" s="235">
        <v>3.339</v>
      </c>
      <c r="H16" s="235">
        <v>3.339</v>
      </c>
      <c r="I16" s="235">
        <v>3.339</v>
      </c>
      <c r="J16" s="235">
        <v>3.339</v>
      </c>
      <c r="K16" s="235">
        <v>3.339</v>
      </c>
      <c r="L16" s="235">
        <v>3.339</v>
      </c>
      <c r="M16" s="235">
        <v>3.339</v>
      </c>
      <c r="N16" s="235">
        <v>3.339</v>
      </c>
      <c r="O16" s="235">
        <v>3.339</v>
      </c>
      <c r="P16" s="235">
        <v>3.339</v>
      </c>
      <c r="Q16" s="235">
        <v>3.339</v>
      </c>
      <c r="R16" s="235">
        <v>3.339</v>
      </c>
      <c r="S16" s="235">
        <v>3.339</v>
      </c>
      <c r="T16" s="235">
        <v>3.339</v>
      </c>
      <c r="U16" s="235">
        <v>3.311212</v>
      </c>
      <c r="V16" s="235">
        <v>3.487418</v>
      </c>
      <c r="W16" s="235">
        <v>3.412326</v>
      </c>
      <c r="X16" s="235">
        <v>3.379799</v>
      </c>
      <c r="Y16" s="235">
        <v>4.662069</v>
      </c>
      <c r="Z16" s="235">
        <v>3.489</v>
      </c>
      <c r="AA16" s="235">
        <v>3.504603</v>
      </c>
      <c r="AB16" s="235">
        <v>3.482</v>
      </c>
      <c r="AC16" s="235">
        <v>3.4</v>
      </c>
      <c r="AD16" s="235">
        <v>3.563793</v>
      </c>
      <c r="AE16" s="235">
        <v>3.486575</v>
      </c>
      <c r="AF16" s="235">
        <v>3.612632</v>
      </c>
      <c r="AG16" s="185"/>
    </row>
    <row r="17" spans="1:33" ht="23.25">
      <c r="A17" s="211" t="s">
        <v>6</v>
      </c>
      <c r="B17" s="234">
        <v>0</v>
      </c>
      <c r="C17" s="234">
        <v>0</v>
      </c>
      <c r="D17" s="234">
        <v>0</v>
      </c>
      <c r="E17" s="234">
        <v>0</v>
      </c>
      <c r="F17" s="234">
        <v>0</v>
      </c>
      <c r="G17" s="234">
        <v>0</v>
      </c>
      <c r="H17" s="234">
        <v>0</v>
      </c>
      <c r="I17" s="234">
        <v>0</v>
      </c>
      <c r="J17" s="234">
        <v>0</v>
      </c>
      <c r="K17" s="234">
        <v>0</v>
      </c>
      <c r="L17" s="234">
        <v>0</v>
      </c>
      <c r="M17" s="234">
        <v>0</v>
      </c>
      <c r="N17" s="234">
        <v>0</v>
      </c>
      <c r="O17" s="234">
        <v>0</v>
      </c>
      <c r="P17" s="234">
        <v>0</v>
      </c>
      <c r="Q17" s="234">
        <v>0</v>
      </c>
      <c r="R17" s="234">
        <v>0</v>
      </c>
      <c r="S17" s="234">
        <v>0</v>
      </c>
      <c r="T17" s="234">
        <v>0</v>
      </c>
      <c r="U17" s="234">
        <v>0</v>
      </c>
      <c r="V17" s="234">
        <v>0</v>
      </c>
      <c r="W17" s="234">
        <v>0</v>
      </c>
      <c r="X17" s="234">
        <v>0</v>
      </c>
      <c r="Y17" s="234">
        <v>0</v>
      </c>
      <c r="Z17" s="234">
        <v>0</v>
      </c>
      <c r="AA17" s="234">
        <v>0</v>
      </c>
      <c r="AB17" s="234">
        <v>0</v>
      </c>
      <c r="AC17" s="234">
        <v>0</v>
      </c>
      <c r="AD17" s="234">
        <v>0</v>
      </c>
      <c r="AE17" s="234">
        <v>0</v>
      </c>
      <c r="AF17" s="234">
        <v>0</v>
      </c>
      <c r="AG17" s="185"/>
    </row>
    <row r="18" spans="1:33" ht="23.25">
      <c r="A18" s="211" t="s">
        <v>7</v>
      </c>
      <c r="B18" s="234">
        <v>0</v>
      </c>
      <c r="C18" s="234">
        <v>0</v>
      </c>
      <c r="D18" s="234">
        <v>0</v>
      </c>
      <c r="E18" s="234">
        <v>0</v>
      </c>
      <c r="F18" s="234">
        <v>0</v>
      </c>
      <c r="G18" s="234">
        <v>0</v>
      </c>
      <c r="H18" s="234">
        <v>0</v>
      </c>
      <c r="I18" s="234">
        <v>0</v>
      </c>
      <c r="J18" s="234">
        <v>0</v>
      </c>
      <c r="K18" s="234">
        <v>0</v>
      </c>
      <c r="L18" s="234">
        <v>0</v>
      </c>
      <c r="M18" s="234">
        <v>0</v>
      </c>
      <c r="N18" s="234">
        <v>0</v>
      </c>
      <c r="O18" s="234">
        <v>0</v>
      </c>
      <c r="P18" s="234">
        <v>0</v>
      </c>
      <c r="Q18" s="234">
        <v>0</v>
      </c>
      <c r="R18" s="234">
        <v>0</v>
      </c>
      <c r="S18" s="234">
        <v>0</v>
      </c>
      <c r="T18" s="234">
        <v>0</v>
      </c>
      <c r="U18" s="234">
        <v>0</v>
      </c>
      <c r="V18" s="234">
        <v>0</v>
      </c>
      <c r="W18" s="234">
        <v>0</v>
      </c>
      <c r="X18" s="234">
        <v>0</v>
      </c>
      <c r="Y18" s="234">
        <v>0</v>
      </c>
      <c r="Z18" s="234">
        <v>0</v>
      </c>
      <c r="AA18" s="234">
        <v>0</v>
      </c>
      <c r="AB18" s="234">
        <v>0</v>
      </c>
      <c r="AC18" s="234">
        <v>0</v>
      </c>
      <c r="AD18" s="234">
        <v>0</v>
      </c>
      <c r="AE18" s="234">
        <v>0</v>
      </c>
      <c r="AF18" s="234">
        <v>0</v>
      </c>
      <c r="AG18" s="185"/>
    </row>
    <row r="19" spans="1:33" ht="23.25">
      <c r="A19" s="211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2" t="s">
        <v>29</v>
      </c>
    </row>
    <row r="20" spans="1:33" ht="23.25">
      <c r="A20" s="211"/>
      <c r="B20" s="185">
        <f>SUM(B14:B18)</f>
        <v>18.460459</v>
      </c>
      <c r="C20" s="185">
        <v>20.184372000000003</v>
      </c>
      <c r="D20" s="185">
        <f aca="true" t="shared" si="2" ref="D20:AF20">SUM(D14:D18)</f>
        <v>17.598806</v>
      </c>
      <c r="E20" s="185">
        <f t="shared" si="2"/>
        <v>18.674824</v>
      </c>
      <c r="F20" s="185">
        <f t="shared" si="2"/>
        <v>19.579138999999998</v>
      </c>
      <c r="G20" s="185">
        <f t="shared" si="2"/>
        <v>18.936822</v>
      </c>
      <c r="H20" s="185">
        <f t="shared" si="2"/>
        <v>18.84973</v>
      </c>
      <c r="I20" s="185">
        <f>SUM(I14:I18)</f>
        <v>18.938156</v>
      </c>
      <c r="J20" s="185">
        <f t="shared" si="2"/>
        <v>18.198515999999998</v>
      </c>
      <c r="K20" s="185">
        <f t="shared" si="2"/>
        <v>17.807147999999998</v>
      </c>
      <c r="L20" s="185">
        <f t="shared" si="2"/>
        <v>19.608392</v>
      </c>
      <c r="M20" s="185">
        <f t="shared" si="2"/>
        <v>18.358887</v>
      </c>
      <c r="N20" s="185">
        <f t="shared" si="2"/>
        <v>17.34269</v>
      </c>
      <c r="O20" s="185">
        <f t="shared" si="2"/>
        <v>15.934040000000001</v>
      </c>
      <c r="P20" s="185">
        <f t="shared" si="2"/>
        <v>16.290286</v>
      </c>
      <c r="Q20" s="185">
        <f t="shared" si="2"/>
        <v>18.652680999999998</v>
      </c>
      <c r="R20" s="185">
        <f t="shared" si="2"/>
        <v>19.760116999999997</v>
      </c>
      <c r="S20" s="185">
        <f t="shared" si="2"/>
        <v>19.990005999999997</v>
      </c>
      <c r="T20" s="185">
        <f t="shared" si="2"/>
        <v>18.991597</v>
      </c>
      <c r="U20" s="185">
        <f t="shared" si="2"/>
        <v>19.308843</v>
      </c>
      <c r="V20" s="185">
        <f t="shared" si="2"/>
        <v>19.588623</v>
      </c>
      <c r="W20" s="185">
        <f t="shared" si="2"/>
        <v>18.833886</v>
      </c>
      <c r="X20" s="185">
        <f t="shared" si="2"/>
        <v>18.355801999999997</v>
      </c>
      <c r="Y20" s="185">
        <f t="shared" si="2"/>
        <v>19.495884999999998</v>
      </c>
      <c r="Z20" s="185">
        <f t="shared" si="2"/>
        <v>19.085478</v>
      </c>
      <c r="AA20" s="185">
        <f t="shared" si="2"/>
        <v>16.436353</v>
      </c>
      <c r="AB20" s="185">
        <f t="shared" si="2"/>
        <v>17.331701</v>
      </c>
      <c r="AC20" s="185">
        <f t="shared" si="2"/>
        <v>13.896645000000001</v>
      </c>
      <c r="AD20" s="185">
        <f t="shared" si="2"/>
        <v>18.343692</v>
      </c>
      <c r="AE20" s="185">
        <f t="shared" si="2"/>
        <v>18.034252</v>
      </c>
      <c r="AF20" s="185">
        <f t="shared" si="2"/>
        <v>18.044112000000002</v>
      </c>
      <c r="AG20" s="185">
        <f>SUM(B20:AF20)/31</f>
        <v>18.35199806451613</v>
      </c>
    </row>
    <row r="21" spans="1:34" ht="23.25">
      <c r="A21" s="216" t="s">
        <v>8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24"/>
    </row>
    <row r="22" spans="1:34" ht="23.25">
      <c r="A22" s="21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24"/>
    </row>
    <row r="23" spans="1:34" ht="23.25">
      <c r="A23" s="211" t="s">
        <v>9</v>
      </c>
      <c r="B23" s="185">
        <v>19.09</v>
      </c>
      <c r="C23" s="185">
        <v>18.16</v>
      </c>
      <c r="D23" s="185">
        <v>19.51</v>
      </c>
      <c r="E23" s="185">
        <v>16.83</v>
      </c>
      <c r="F23" s="185">
        <v>20.24</v>
      </c>
      <c r="G23" s="185">
        <v>16.35</v>
      </c>
      <c r="H23" s="185">
        <v>17.42</v>
      </c>
      <c r="I23" s="185">
        <v>18.71</v>
      </c>
      <c r="J23" s="185">
        <v>17.43</v>
      </c>
      <c r="K23" s="185">
        <v>17.93</v>
      </c>
      <c r="L23" s="185">
        <v>20.53</v>
      </c>
      <c r="M23" s="185">
        <v>17.99</v>
      </c>
      <c r="N23" s="185">
        <v>17.34</v>
      </c>
      <c r="O23" s="185">
        <v>17.23</v>
      </c>
      <c r="P23" s="185">
        <v>19.32</v>
      </c>
      <c r="Q23" s="185">
        <v>18.1</v>
      </c>
      <c r="R23" s="185">
        <v>19.89</v>
      </c>
      <c r="S23" s="185">
        <v>21.93</v>
      </c>
      <c r="T23" s="185">
        <v>20.84</v>
      </c>
      <c r="U23" s="185">
        <v>21.54</v>
      </c>
      <c r="V23" s="185">
        <v>18.96</v>
      </c>
      <c r="W23" s="185">
        <v>19.1</v>
      </c>
      <c r="X23" s="185">
        <v>18.02</v>
      </c>
      <c r="Y23" s="185">
        <v>20.17</v>
      </c>
      <c r="Z23" s="185">
        <v>19.71</v>
      </c>
      <c r="AA23" s="185">
        <v>18.03</v>
      </c>
      <c r="AB23" s="185">
        <v>19.54</v>
      </c>
      <c r="AC23" s="185">
        <v>16.96</v>
      </c>
      <c r="AD23" s="185">
        <v>17.88</v>
      </c>
      <c r="AE23" s="185">
        <v>19.39</v>
      </c>
      <c r="AF23" s="185">
        <v>20.28</v>
      </c>
      <c r="AG23" s="185"/>
      <c r="AH23" s="24"/>
    </row>
    <row r="24" spans="1:34" ht="23.25">
      <c r="A24" s="211" t="s">
        <v>37</v>
      </c>
      <c r="B24" s="185">
        <v>0</v>
      </c>
      <c r="C24" s="185">
        <v>0</v>
      </c>
      <c r="D24" s="185">
        <v>0</v>
      </c>
      <c r="E24" s="185">
        <v>0.26</v>
      </c>
      <c r="F24" s="185">
        <v>0.17</v>
      </c>
      <c r="G24" s="185">
        <v>0.11</v>
      </c>
      <c r="H24" s="185">
        <v>0.03</v>
      </c>
      <c r="I24" s="185">
        <v>0</v>
      </c>
      <c r="J24" s="185">
        <v>0</v>
      </c>
      <c r="K24" s="185">
        <v>0.42</v>
      </c>
      <c r="L24" s="185">
        <v>1.01</v>
      </c>
      <c r="M24" s="185">
        <v>1.02</v>
      </c>
      <c r="N24" s="185">
        <v>1.16</v>
      </c>
      <c r="O24" s="185">
        <v>0.62</v>
      </c>
      <c r="P24" s="185">
        <v>1.25</v>
      </c>
      <c r="Q24" s="185">
        <v>1.07</v>
      </c>
      <c r="R24" s="185">
        <v>1.06</v>
      </c>
      <c r="S24" s="185">
        <v>0.8</v>
      </c>
      <c r="T24" s="185">
        <v>0.76</v>
      </c>
      <c r="U24" s="185">
        <v>0.91</v>
      </c>
      <c r="V24" s="185">
        <v>1.1</v>
      </c>
      <c r="W24" s="185">
        <v>0.23</v>
      </c>
      <c r="X24" s="185">
        <v>0</v>
      </c>
      <c r="Y24" s="185">
        <v>0.58</v>
      </c>
      <c r="Z24" s="185">
        <v>1.16</v>
      </c>
      <c r="AA24" s="185">
        <v>1.22</v>
      </c>
      <c r="AB24" s="185">
        <v>1.02</v>
      </c>
      <c r="AC24" s="185">
        <v>0.94</v>
      </c>
      <c r="AD24" s="185">
        <v>1.15</v>
      </c>
      <c r="AE24" s="185">
        <v>1.13</v>
      </c>
      <c r="AF24" s="185">
        <v>0.32</v>
      </c>
      <c r="AG24" s="185"/>
      <c r="AH24" s="24"/>
    </row>
    <row r="25" spans="1:34" ht="23.25">
      <c r="A25" s="211" t="s">
        <v>10</v>
      </c>
      <c r="B25" s="185">
        <v>0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185">
        <v>0</v>
      </c>
      <c r="M25" s="185">
        <v>0</v>
      </c>
      <c r="N25" s="185">
        <v>0</v>
      </c>
      <c r="O25" s="185">
        <v>0</v>
      </c>
      <c r="P25" s="185">
        <v>0</v>
      </c>
      <c r="Q25" s="185">
        <v>0</v>
      </c>
      <c r="R25" s="185">
        <v>0</v>
      </c>
      <c r="S25" s="185">
        <v>0</v>
      </c>
      <c r="T25" s="185">
        <v>0</v>
      </c>
      <c r="U25" s="185">
        <v>0</v>
      </c>
      <c r="V25" s="185">
        <v>0</v>
      </c>
      <c r="W25" s="185">
        <v>0</v>
      </c>
      <c r="X25" s="185">
        <v>0</v>
      </c>
      <c r="Y25" s="185">
        <v>0</v>
      </c>
      <c r="Z25" s="185">
        <v>0</v>
      </c>
      <c r="AA25" s="185">
        <v>0</v>
      </c>
      <c r="AB25" s="185">
        <v>0</v>
      </c>
      <c r="AC25" s="185">
        <v>0</v>
      </c>
      <c r="AD25" s="185">
        <v>0</v>
      </c>
      <c r="AE25" s="185">
        <v>0</v>
      </c>
      <c r="AF25" s="185">
        <v>0</v>
      </c>
      <c r="AG25" s="185"/>
      <c r="AH25" s="24"/>
    </row>
    <row r="26" spans="1:34" ht="23.25">
      <c r="A26" s="211" t="s">
        <v>25</v>
      </c>
      <c r="B26" s="185">
        <v>38</v>
      </c>
      <c r="C26" s="185">
        <v>40</v>
      </c>
      <c r="D26" s="185">
        <v>55</v>
      </c>
      <c r="E26" s="185">
        <v>67</v>
      </c>
      <c r="F26" s="185">
        <v>45</v>
      </c>
      <c r="G26" s="185">
        <v>64</v>
      </c>
      <c r="H26" s="185">
        <v>43</v>
      </c>
      <c r="I26" s="185">
        <v>44</v>
      </c>
      <c r="J26" s="185">
        <v>38</v>
      </c>
      <c r="K26" s="185">
        <v>60</v>
      </c>
      <c r="L26" s="185">
        <v>39</v>
      </c>
      <c r="M26" s="185">
        <v>52</v>
      </c>
      <c r="N26" s="185">
        <v>53</v>
      </c>
      <c r="O26" s="185">
        <v>34</v>
      </c>
      <c r="P26" s="185">
        <v>38</v>
      </c>
      <c r="Q26" s="185">
        <v>44</v>
      </c>
      <c r="R26" s="185">
        <v>47</v>
      </c>
      <c r="S26" s="185">
        <v>63</v>
      </c>
      <c r="T26" s="185">
        <v>47</v>
      </c>
      <c r="U26" s="185">
        <v>65</v>
      </c>
      <c r="V26" s="185">
        <v>52</v>
      </c>
      <c r="W26" s="185">
        <v>39</v>
      </c>
      <c r="X26" s="185">
        <v>44</v>
      </c>
      <c r="Y26" s="185">
        <v>33</v>
      </c>
      <c r="Z26" s="185">
        <v>49</v>
      </c>
      <c r="AA26" s="185">
        <v>43</v>
      </c>
      <c r="AB26" s="185">
        <v>51</v>
      </c>
      <c r="AC26" s="185">
        <v>40</v>
      </c>
      <c r="AD26" s="185">
        <v>33</v>
      </c>
      <c r="AE26" s="185">
        <v>30</v>
      </c>
      <c r="AF26" s="185">
        <v>32</v>
      </c>
      <c r="AG26" s="185"/>
      <c r="AH26" s="24"/>
    </row>
    <row r="27" spans="1:34" ht="23.25">
      <c r="A27" s="211" t="s">
        <v>24</v>
      </c>
      <c r="B27" s="185">
        <v>0</v>
      </c>
      <c r="C27" s="185">
        <v>0</v>
      </c>
      <c r="D27" s="185">
        <v>0</v>
      </c>
      <c r="E27" s="185">
        <v>0</v>
      </c>
      <c r="F27" s="185">
        <v>0</v>
      </c>
      <c r="G27" s="185">
        <v>0</v>
      </c>
      <c r="H27" s="185">
        <v>0</v>
      </c>
      <c r="I27" s="185">
        <v>0</v>
      </c>
      <c r="J27" s="185">
        <v>0</v>
      </c>
      <c r="K27" s="185">
        <v>0</v>
      </c>
      <c r="L27" s="185">
        <v>0</v>
      </c>
      <c r="M27" s="185">
        <v>0</v>
      </c>
      <c r="N27" s="185">
        <v>0</v>
      </c>
      <c r="O27" s="185">
        <v>0</v>
      </c>
      <c r="P27" s="185">
        <v>0</v>
      </c>
      <c r="Q27" s="185">
        <v>0</v>
      </c>
      <c r="R27" s="185">
        <v>0</v>
      </c>
      <c r="S27" s="185">
        <v>0</v>
      </c>
      <c r="T27" s="185">
        <v>0</v>
      </c>
      <c r="U27" s="185">
        <v>0</v>
      </c>
      <c r="V27" s="185">
        <v>0</v>
      </c>
      <c r="W27" s="185">
        <v>0</v>
      </c>
      <c r="X27" s="185">
        <v>0</v>
      </c>
      <c r="Y27" s="185">
        <v>0</v>
      </c>
      <c r="Z27" s="185">
        <v>0</v>
      </c>
      <c r="AA27" s="185">
        <v>0</v>
      </c>
      <c r="AB27" s="185">
        <v>0</v>
      </c>
      <c r="AC27" s="185">
        <v>0</v>
      </c>
      <c r="AD27" s="185">
        <v>0</v>
      </c>
      <c r="AE27" s="185">
        <v>0</v>
      </c>
      <c r="AF27" s="185">
        <v>0</v>
      </c>
      <c r="AG27" s="185"/>
      <c r="AH27" s="24"/>
    </row>
    <row r="28" spans="1:34" ht="23.25">
      <c r="A28" s="211" t="s">
        <v>26</v>
      </c>
      <c r="B28" s="185">
        <v>0</v>
      </c>
      <c r="C28" s="185">
        <v>0</v>
      </c>
      <c r="D28" s="185">
        <v>0</v>
      </c>
      <c r="E28" s="185">
        <v>0</v>
      </c>
      <c r="F28" s="185">
        <v>0</v>
      </c>
      <c r="G28" s="185">
        <v>0</v>
      </c>
      <c r="H28" s="185">
        <v>0</v>
      </c>
      <c r="I28" s="185">
        <v>0</v>
      </c>
      <c r="J28" s="185">
        <v>0</v>
      </c>
      <c r="K28" s="185">
        <v>0</v>
      </c>
      <c r="L28" s="185">
        <v>0</v>
      </c>
      <c r="M28" s="185">
        <v>0</v>
      </c>
      <c r="N28" s="185">
        <v>0</v>
      </c>
      <c r="O28" s="185">
        <v>0</v>
      </c>
      <c r="P28" s="185">
        <v>0</v>
      </c>
      <c r="Q28" s="185">
        <v>0</v>
      </c>
      <c r="R28" s="185">
        <v>0</v>
      </c>
      <c r="S28" s="185">
        <v>0</v>
      </c>
      <c r="T28" s="185">
        <v>0</v>
      </c>
      <c r="U28" s="185">
        <v>0</v>
      </c>
      <c r="V28" s="185">
        <v>0</v>
      </c>
      <c r="W28" s="185">
        <v>0</v>
      </c>
      <c r="X28" s="185">
        <v>0</v>
      </c>
      <c r="Y28" s="185">
        <v>0</v>
      </c>
      <c r="Z28" s="185">
        <v>0</v>
      </c>
      <c r="AA28" s="185">
        <v>0</v>
      </c>
      <c r="AB28" s="185">
        <v>0</v>
      </c>
      <c r="AC28" s="185">
        <v>0</v>
      </c>
      <c r="AD28" s="185">
        <v>0</v>
      </c>
      <c r="AE28" s="185">
        <v>0</v>
      </c>
      <c r="AF28" s="185">
        <v>0</v>
      </c>
      <c r="AG28" s="185"/>
      <c r="AH28" s="24"/>
    </row>
    <row r="29" spans="1:34" ht="23.25">
      <c r="A29" s="211" t="s">
        <v>27</v>
      </c>
      <c r="B29" s="185">
        <v>0</v>
      </c>
      <c r="C29" s="185">
        <v>0</v>
      </c>
      <c r="D29" s="185">
        <v>0</v>
      </c>
      <c r="E29" s="185">
        <v>0</v>
      </c>
      <c r="F29" s="185">
        <v>0</v>
      </c>
      <c r="G29" s="185">
        <v>0</v>
      </c>
      <c r="H29" s="185">
        <v>0</v>
      </c>
      <c r="I29" s="185">
        <v>0</v>
      </c>
      <c r="J29" s="185">
        <v>0</v>
      </c>
      <c r="K29" s="185">
        <v>0</v>
      </c>
      <c r="L29" s="185">
        <v>0</v>
      </c>
      <c r="M29" s="185">
        <v>0</v>
      </c>
      <c r="N29" s="185">
        <v>0</v>
      </c>
      <c r="O29" s="185">
        <v>0</v>
      </c>
      <c r="P29" s="185">
        <v>0</v>
      </c>
      <c r="Q29" s="185">
        <v>0</v>
      </c>
      <c r="R29" s="185">
        <v>0</v>
      </c>
      <c r="S29" s="185">
        <v>0</v>
      </c>
      <c r="T29" s="185">
        <v>0</v>
      </c>
      <c r="U29" s="185">
        <v>0</v>
      </c>
      <c r="V29" s="185">
        <v>0</v>
      </c>
      <c r="W29" s="185">
        <v>0</v>
      </c>
      <c r="X29" s="185">
        <v>0</v>
      </c>
      <c r="Y29" s="185">
        <v>0</v>
      </c>
      <c r="Z29" s="185">
        <v>0</v>
      </c>
      <c r="AA29" s="185">
        <v>0</v>
      </c>
      <c r="AB29" s="185">
        <v>0</v>
      </c>
      <c r="AC29" s="185">
        <v>0</v>
      </c>
      <c r="AD29" s="185">
        <v>0</v>
      </c>
      <c r="AE29" s="185">
        <v>0</v>
      </c>
      <c r="AF29" s="185">
        <v>0</v>
      </c>
      <c r="AG29" s="185"/>
      <c r="AH29" s="24"/>
    </row>
    <row r="30" spans="1:34" ht="23.25">
      <c r="A30" s="211" t="s">
        <v>18</v>
      </c>
      <c r="B30" s="185">
        <v>0</v>
      </c>
      <c r="C30" s="185">
        <v>0</v>
      </c>
      <c r="D30" s="185">
        <v>0</v>
      </c>
      <c r="E30" s="185">
        <v>0</v>
      </c>
      <c r="F30" s="185">
        <v>0</v>
      </c>
      <c r="G30" s="185">
        <v>0</v>
      </c>
      <c r="H30" s="185">
        <v>0</v>
      </c>
      <c r="I30" s="185">
        <v>0</v>
      </c>
      <c r="J30" s="185">
        <v>0</v>
      </c>
      <c r="K30" s="185">
        <v>0</v>
      </c>
      <c r="L30" s="185">
        <v>0</v>
      </c>
      <c r="M30" s="185">
        <v>0</v>
      </c>
      <c r="N30" s="185">
        <v>0</v>
      </c>
      <c r="O30" s="185">
        <v>0</v>
      </c>
      <c r="P30" s="185">
        <v>0</v>
      </c>
      <c r="Q30" s="185">
        <v>0</v>
      </c>
      <c r="R30" s="185">
        <v>0</v>
      </c>
      <c r="S30" s="185">
        <v>0</v>
      </c>
      <c r="T30" s="185">
        <v>0</v>
      </c>
      <c r="U30" s="185">
        <v>0</v>
      </c>
      <c r="V30" s="185">
        <v>0</v>
      </c>
      <c r="W30" s="185">
        <v>0</v>
      </c>
      <c r="X30" s="185">
        <v>0</v>
      </c>
      <c r="Y30" s="185">
        <v>0</v>
      </c>
      <c r="Z30" s="185">
        <v>0</v>
      </c>
      <c r="AA30" s="185">
        <v>0</v>
      </c>
      <c r="AB30" s="185">
        <v>0</v>
      </c>
      <c r="AC30" s="185">
        <v>0</v>
      </c>
      <c r="AD30" s="185">
        <v>0</v>
      </c>
      <c r="AE30" s="185">
        <v>0</v>
      </c>
      <c r="AF30" s="185">
        <v>0</v>
      </c>
      <c r="AG30" s="185"/>
      <c r="AH30" s="24"/>
    </row>
    <row r="31" spans="1:34" ht="23.25">
      <c r="A31" s="211" t="s">
        <v>5</v>
      </c>
      <c r="B31" s="185">
        <v>0.4</v>
      </c>
      <c r="C31" s="185">
        <v>0.4</v>
      </c>
      <c r="D31" s="185">
        <v>0.4</v>
      </c>
      <c r="E31" s="185">
        <v>0.5</v>
      </c>
      <c r="F31" s="185">
        <v>0.5</v>
      </c>
      <c r="G31" s="185">
        <v>0.5</v>
      </c>
      <c r="H31" s="185">
        <v>0.5</v>
      </c>
      <c r="I31" s="185">
        <v>0.5</v>
      </c>
      <c r="J31" s="185">
        <v>0.5</v>
      </c>
      <c r="K31" s="185">
        <v>0.5</v>
      </c>
      <c r="L31" s="185">
        <v>0.5</v>
      </c>
      <c r="M31" s="185">
        <v>0.5</v>
      </c>
      <c r="N31" s="185">
        <v>0.5</v>
      </c>
      <c r="O31" s="185">
        <v>0.5</v>
      </c>
      <c r="P31" s="185">
        <v>0.5</v>
      </c>
      <c r="Q31" s="185">
        <v>0.5</v>
      </c>
      <c r="R31" s="185">
        <v>0.5</v>
      </c>
      <c r="S31" s="185">
        <v>0.6</v>
      </c>
      <c r="T31" s="185">
        <v>0.6</v>
      </c>
      <c r="U31" s="185">
        <v>0.6</v>
      </c>
      <c r="V31" s="185">
        <v>0.6</v>
      </c>
      <c r="W31" s="185">
        <v>0.6</v>
      </c>
      <c r="X31" s="185">
        <v>0.6</v>
      </c>
      <c r="Y31" s="185">
        <v>0.6</v>
      </c>
      <c r="Z31" s="185">
        <v>0.48</v>
      </c>
      <c r="AA31" s="185">
        <v>0.48</v>
      </c>
      <c r="AB31" s="185">
        <v>0.48</v>
      </c>
      <c r="AC31" s="185">
        <v>0.48</v>
      </c>
      <c r="AD31" s="185">
        <v>0.48</v>
      </c>
      <c r="AE31" s="185">
        <v>0.48</v>
      </c>
      <c r="AF31" s="185">
        <v>0.48</v>
      </c>
      <c r="AG31" s="185"/>
      <c r="AH31" s="21"/>
    </row>
    <row r="32" spans="1:34" ht="23.25">
      <c r="A32" s="211" t="s">
        <v>11</v>
      </c>
      <c r="B32" s="185">
        <v>0</v>
      </c>
      <c r="C32" s="185">
        <v>0</v>
      </c>
      <c r="D32" s="185">
        <v>0</v>
      </c>
      <c r="E32" s="185">
        <v>0</v>
      </c>
      <c r="F32" s="185">
        <v>0</v>
      </c>
      <c r="G32" s="185">
        <v>0</v>
      </c>
      <c r="H32" s="185">
        <v>0</v>
      </c>
      <c r="I32" s="185">
        <v>0</v>
      </c>
      <c r="J32" s="185">
        <v>0</v>
      </c>
      <c r="K32" s="185">
        <v>0</v>
      </c>
      <c r="L32" s="185">
        <v>0</v>
      </c>
      <c r="M32" s="185">
        <v>0</v>
      </c>
      <c r="N32" s="185">
        <v>0</v>
      </c>
      <c r="O32" s="185">
        <v>0</v>
      </c>
      <c r="P32" s="185">
        <v>0</v>
      </c>
      <c r="Q32" s="185">
        <v>0</v>
      </c>
      <c r="R32" s="185">
        <v>0</v>
      </c>
      <c r="S32" s="185">
        <v>0</v>
      </c>
      <c r="T32" s="185">
        <v>0</v>
      </c>
      <c r="U32" s="185">
        <v>0</v>
      </c>
      <c r="V32" s="185">
        <v>0</v>
      </c>
      <c r="W32" s="185">
        <v>0</v>
      </c>
      <c r="X32" s="185">
        <v>0</v>
      </c>
      <c r="Y32" s="185">
        <v>0</v>
      </c>
      <c r="Z32" s="185">
        <v>0</v>
      </c>
      <c r="AA32" s="185">
        <v>0</v>
      </c>
      <c r="AB32" s="185">
        <v>0</v>
      </c>
      <c r="AC32" s="185">
        <v>0</v>
      </c>
      <c r="AD32" s="185">
        <v>0</v>
      </c>
      <c r="AE32" s="185">
        <v>0</v>
      </c>
      <c r="AF32" s="185">
        <v>0</v>
      </c>
      <c r="AG32" s="185"/>
      <c r="AH32" s="24"/>
    </row>
    <row r="33" spans="1:34" ht="23.25">
      <c r="A33" s="211" t="s">
        <v>7</v>
      </c>
      <c r="B33" s="185">
        <v>0</v>
      </c>
      <c r="C33" s="185">
        <v>0</v>
      </c>
      <c r="D33" s="185">
        <v>0</v>
      </c>
      <c r="E33" s="185">
        <v>0</v>
      </c>
      <c r="F33" s="185">
        <v>0</v>
      </c>
      <c r="G33" s="185">
        <v>0</v>
      </c>
      <c r="H33" s="185">
        <v>0</v>
      </c>
      <c r="I33" s="185">
        <v>0</v>
      </c>
      <c r="J33" s="185">
        <v>0</v>
      </c>
      <c r="K33" s="185">
        <v>0</v>
      </c>
      <c r="L33" s="185">
        <v>0</v>
      </c>
      <c r="M33" s="185">
        <v>0</v>
      </c>
      <c r="N33" s="185">
        <v>0</v>
      </c>
      <c r="O33" s="185">
        <v>0</v>
      </c>
      <c r="P33" s="185">
        <v>0</v>
      </c>
      <c r="Q33" s="185">
        <v>0</v>
      </c>
      <c r="R33" s="185">
        <v>0</v>
      </c>
      <c r="S33" s="185">
        <v>0</v>
      </c>
      <c r="T33" s="185">
        <v>0</v>
      </c>
      <c r="U33" s="185">
        <v>0</v>
      </c>
      <c r="V33" s="185">
        <v>0</v>
      </c>
      <c r="W33" s="185">
        <v>0</v>
      </c>
      <c r="X33" s="185">
        <v>0</v>
      </c>
      <c r="Y33" s="185">
        <v>0</v>
      </c>
      <c r="Z33" s="185">
        <v>0</v>
      </c>
      <c r="AA33" s="185">
        <v>0</v>
      </c>
      <c r="AB33" s="185">
        <v>0</v>
      </c>
      <c r="AC33" s="185">
        <v>0</v>
      </c>
      <c r="AD33" s="185">
        <v>0</v>
      </c>
      <c r="AE33" s="185">
        <v>0</v>
      </c>
      <c r="AF33" s="185">
        <v>0</v>
      </c>
      <c r="AG33" s="185"/>
      <c r="AH33" s="24"/>
    </row>
    <row r="34" spans="1:34" ht="23.25">
      <c r="A34" s="214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2" t="s">
        <v>29</v>
      </c>
      <c r="AH34" s="24"/>
    </row>
    <row r="35" spans="1:34" ht="23.25">
      <c r="A35" s="214"/>
      <c r="B35" s="185">
        <f>SUM(B23+B24+B25+B30+B31+B32+B33)</f>
        <v>19.49</v>
      </c>
      <c r="C35" s="185">
        <f aca="true" t="shared" si="3" ref="C35:AF35">SUM(C23+C24+C25+C30+C31+C32+C33)</f>
        <v>18.56</v>
      </c>
      <c r="D35" s="185">
        <f t="shared" si="3"/>
        <v>19.91</v>
      </c>
      <c r="E35" s="185">
        <f t="shared" si="3"/>
        <v>17.59</v>
      </c>
      <c r="F35" s="185">
        <f t="shared" si="3"/>
        <v>20.91</v>
      </c>
      <c r="G35" s="185">
        <f>SUM(G23+G24+G25+G30+G31+G32+G33)</f>
        <v>16.96</v>
      </c>
      <c r="H35" s="185">
        <f t="shared" si="3"/>
        <v>17.950000000000003</v>
      </c>
      <c r="I35" s="185">
        <f t="shared" si="3"/>
        <v>19.21</v>
      </c>
      <c r="J35" s="185">
        <f t="shared" si="3"/>
        <v>17.93</v>
      </c>
      <c r="K35" s="185">
        <f t="shared" si="3"/>
        <v>18.85</v>
      </c>
      <c r="L35" s="185">
        <f t="shared" si="3"/>
        <v>22.040000000000003</v>
      </c>
      <c r="M35" s="185">
        <f t="shared" si="3"/>
        <v>19.509999999999998</v>
      </c>
      <c r="N35" s="185">
        <f t="shared" si="3"/>
        <v>19</v>
      </c>
      <c r="O35" s="185">
        <f t="shared" si="3"/>
        <v>18.35</v>
      </c>
      <c r="P35" s="185">
        <f t="shared" si="3"/>
        <v>21.07</v>
      </c>
      <c r="Q35" s="185">
        <f t="shared" si="3"/>
        <v>19.67</v>
      </c>
      <c r="R35" s="185">
        <f t="shared" si="3"/>
        <v>21.45</v>
      </c>
      <c r="S35" s="185">
        <f t="shared" si="3"/>
        <v>23.330000000000002</v>
      </c>
      <c r="T35" s="185">
        <f t="shared" si="3"/>
        <v>22.200000000000003</v>
      </c>
      <c r="U35" s="185">
        <f t="shared" si="3"/>
        <v>23.05</v>
      </c>
      <c r="V35" s="185">
        <f t="shared" si="3"/>
        <v>20.660000000000004</v>
      </c>
      <c r="W35" s="185">
        <f t="shared" si="3"/>
        <v>19.930000000000003</v>
      </c>
      <c r="X35" s="185">
        <f t="shared" si="3"/>
        <v>18.62</v>
      </c>
      <c r="Y35" s="185">
        <f t="shared" si="3"/>
        <v>21.35</v>
      </c>
      <c r="Z35" s="185">
        <f t="shared" si="3"/>
        <v>21.35</v>
      </c>
      <c r="AA35" s="185">
        <f t="shared" si="3"/>
        <v>19.73</v>
      </c>
      <c r="AB35" s="185">
        <f t="shared" si="3"/>
        <v>21.04</v>
      </c>
      <c r="AC35" s="185">
        <f t="shared" si="3"/>
        <v>18.380000000000003</v>
      </c>
      <c r="AD35" s="185">
        <f t="shared" si="3"/>
        <v>19.509999999999998</v>
      </c>
      <c r="AE35" s="185">
        <f t="shared" si="3"/>
        <v>21</v>
      </c>
      <c r="AF35" s="185">
        <f t="shared" si="3"/>
        <v>21.080000000000002</v>
      </c>
      <c r="AG35" s="185">
        <f>SUM(B35:AF35)/31</f>
        <v>19.98967741935484</v>
      </c>
      <c r="AH35" s="24"/>
    </row>
    <row r="36" spans="1:34" ht="23.25">
      <c r="A36" s="210" t="s">
        <v>12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24"/>
    </row>
    <row r="37" spans="1:34" ht="23.25">
      <c r="A37" s="214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24"/>
    </row>
    <row r="38" spans="1:33" ht="23.25">
      <c r="A38" s="211" t="s">
        <v>13</v>
      </c>
      <c r="B38" s="225">
        <v>0</v>
      </c>
      <c r="C38" s="225">
        <v>0</v>
      </c>
      <c r="D38" s="225">
        <v>0</v>
      </c>
      <c r="E38" s="235">
        <v>2.3</v>
      </c>
      <c r="F38" s="235">
        <v>2.7</v>
      </c>
      <c r="G38" s="235">
        <v>2.6</v>
      </c>
      <c r="H38" s="235">
        <v>2.5</v>
      </c>
      <c r="I38" s="235">
        <v>2.7</v>
      </c>
      <c r="J38" s="235">
        <v>0</v>
      </c>
      <c r="K38" s="235">
        <v>0</v>
      </c>
      <c r="L38" s="235">
        <v>0</v>
      </c>
      <c r="M38" s="235">
        <v>0</v>
      </c>
      <c r="N38" s="235">
        <v>0</v>
      </c>
      <c r="O38" s="235">
        <v>2.4</v>
      </c>
      <c r="P38" s="235">
        <v>2.4</v>
      </c>
      <c r="Q38" s="235">
        <v>2.4</v>
      </c>
      <c r="R38" s="235">
        <v>2</v>
      </c>
      <c r="S38" s="235">
        <v>2.4</v>
      </c>
      <c r="T38" s="235">
        <v>2.5</v>
      </c>
      <c r="U38" s="235">
        <v>0</v>
      </c>
      <c r="V38" s="235">
        <v>0</v>
      </c>
      <c r="W38" s="235">
        <v>0</v>
      </c>
      <c r="X38" s="235">
        <v>0</v>
      </c>
      <c r="Y38" s="235">
        <v>2.8</v>
      </c>
      <c r="Z38" s="235">
        <v>2.7</v>
      </c>
      <c r="AA38" s="235">
        <v>2.1</v>
      </c>
      <c r="AB38" s="235">
        <v>2.9</v>
      </c>
      <c r="AC38" s="235">
        <v>2.6</v>
      </c>
      <c r="AD38" s="235">
        <v>0</v>
      </c>
      <c r="AE38" s="235">
        <v>0</v>
      </c>
      <c r="AF38" s="235">
        <v>0</v>
      </c>
      <c r="AG38" s="185"/>
    </row>
    <row r="39" spans="1:33" ht="23.25">
      <c r="A39" s="211" t="s">
        <v>32</v>
      </c>
      <c r="B39" s="225">
        <v>2.8</v>
      </c>
      <c r="C39" s="225">
        <v>1.8</v>
      </c>
      <c r="D39" s="225">
        <v>2.7</v>
      </c>
      <c r="E39" s="235">
        <v>0</v>
      </c>
      <c r="F39" s="235">
        <v>0</v>
      </c>
      <c r="G39" s="235">
        <v>0</v>
      </c>
      <c r="H39" s="235">
        <v>0</v>
      </c>
      <c r="I39" s="235">
        <v>0</v>
      </c>
      <c r="J39" s="235">
        <v>2.2</v>
      </c>
      <c r="K39" s="235">
        <v>2.4</v>
      </c>
      <c r="L39" s="235">
        <v>2.4</v>
      </c>
      <c r="M39" s="235">
        <v>2.5</v>
      </c>
      <c r="N39" s="235">
        <v>2.2</v>
      </c>
      <c r="O39" s="192">
        <v>0</v>
      </c>
      <c r="P39" s="235">
        <v>0</v>
      </c>
      <c r="Q39" s="235">
        <v>0</v>
      </c>
      <c r="R39" s="235">
        <v>0</v>
      </c>
      <c r="S39" s="235">
        <v>0</v>
      </c>
      <c r="T39" s="235">
        <v>0</v>
      </c>
      <c r="U39" s="235">
        <v>2.5</v>
      </c>
      <c r="V39" s="235">
        <v>2.2</v>
      </c>
      <c r="W39" s="235">
        <v>2.7</v>
      </c>
      <c r="X39" s="235">
        <v>1.9</v>
      </c>
      <c r="Y39" s="235">
        <v>0</v>
      </c>
      <c r="Z39" s="235">
        <v>0</v>
      </c>
      <c r="AA39" s="235">
        <v>0</v>
      </c>
      <c r="AB39" s="235">
        <v>0</v>
      </c>
      <c r="AC39" s="235">
        <v>0</v>
      </c>
      <c r="AD39" s="235">
        <v>2.6</v>
      </c>
      <c r="AE39" s="235">
        <v>2.3</v>
      </c>
      <c r="AF39" s="235">
        <v>2.7</v>
      </c>
      <c r="AG39" s="185">
        <f>SUM(B39:AF39)</f>
        <v>35.9</v>
      </c>
    </row>
    <row r="40" spans="1:33" ht="23.25">
      <c r="A40" s="211" t="s">
        <v>4</v>
      </c>
      <c r="B40" s="225">
        <v>1.4</v>
      </c>
      <c r="C40" s="225">
        <v>1.4</v>
      </c>
      <c r="D40" s="225">
        <v>1.4</v>
      </c>
      <c r="E40" s="235">
        <v>1.3</v>
      </c>
      <c r="F40" s="235">
        <v>1.4</v>
      </c>
      <c r="G40" s="235">
        <v>1.4</v>
      </c>
      <c r="H40" s="235">
        <v>1.3</v>
      </c>
      <c r="I40" s="235">
        <v>1.4</v>
      </c>
      <c r="J40" s="235">
        <v>1.4</v>
      </c>
      <c r="K40" s="235">
        <v>1.4</v>
      </c>
      <c r="L40" s="235">
        <v>1.4</v>
      </c>
      <c r="M40" s="235">
        <v>1.4</v>
      </c>
      <c r="N40" s="235">
        <v>1.4</v>
      </c>
      <c r="O40" s="235">
        <v>1.3</v>
      </c>
      <c r="P40" s="235">
        <v>1.4</v>
      </c>
      <c r="Q40" s="235">
        <v>1.4</v>
      </c>
      <c r="R40" s="235">
        <v>1.4</v>
      </c>
      <c r="S40" s="235">
        <v>1.4</v>
      </c>
      <c r="T40" s="235">
        <v>1.4</v>
      </c>
      <c r="U40" s="235">
        <v>1.4</v>
      </c>
      <c r="V40" s="235">
        <v>1.4</v>
      </c>
      <c r="W40" s="235">
        <v>1.4</v>
      </c>
      <c r="X40" s="235">
        <v>1.4</v>
      </c>
      <c r="Y40" s="235">
        <v>1.4</v>
      </c>
      <c r="Z40" s="235">
        <v>1.4</v>
      </c>
      <c r="AA40" s="235">
        <v>1.4</v>
      </c>
      <c r="AB40" s="235">
        <v>1.4</v>
      </c>
      <c r="AC40" s="235">
        <v>1.4</v>
      </c>
      <c r="AD40" s="235">
        <v>1.1</v>
      </c>
      <c r="AE40" s="235">
        <v>1.5</v>
      </c>
      <c r="AF40" s="235">
        <v>1.4</v>
      </c>
      <c r="AG40" s="185"/>
    </row>
    <row r="41" spans="1:33" ht="23.25">
      <c r="A41" s="211" t="s">
        <v>14</v>
      </c>
      <c r="B41" s="225">
        <v>0</v>
      </c>
      <c r="C41" s="225">
        <v>0</v>
      </c>
      <c r="D41" s="225">
        <v>0</v>
      </c>
      <c r="E41" s="235">
        <v>0</v>
      </c>
      <c r="F41" s="235">
        <v>0</v>
      </c>
      <c r="G41" s="235">
        <v>0</v>
      </c>
      <c r="H41" s="235">
        <v>0</v>
      </c>
      <c r="I41" s="235">
        <v>0</v>
      </c>
      <c r="J41" s="235">
        <v>0</v>
      </c>
      <c r="K41" s="235">
        <v>0</v>
      </c>
      <c r="L41" s="235">
        <v>0</v>
      </c>
      <c r="M41" s="235">
        <v>0</v>
      </c>
      <c r="N41" s="235">
        <v>0</v>
      </c>
      <c r="O41" s="235">
        <v>0</v>
      </c>
      <c r="P41" s="235">
        <v>0</v>
      </c>
      <c r="Q41" s="235">
        <v>0</v>
      </c>
      <c r="R41" s="235">
        <v>0</v>
      </c>
      <c r="S41" s="235">
        <v>0</v>
      </c>
      <c r="T41" s="235">
        <v>0</v>
      </c>
      <c r="U41" s="235">
        <v>0</v>
      </c>
      <c r="V41" s="235">
        <v>0</v>
      </c>
      <c r="W41" s="235">
        <v>0</v>
      </c>
      <c r="X41" s="235">
        <v>0</v>
      </c>
      <c r="Y41" s="235">
        <v>0</v>
      </c>
      <c r="Z41" s="235">
        <v>0</v>
      </c>
      <c r="AA41" s="235">
        <v>0</v>
      </c>
      <c r="AB41" s="235">
        <v>0</v>
      </c>
      <c r="AC41" s="235">
        <v>0</v>
      </c>
      <c r="AD41" s="235">
        <v>0</v>
      </c>
      <c r="AE41" s="235">
        <v>0</v>
      </c>
      <c r="AF41" s="235">
        <v>0</v>
      </c>
      <c r="AG41" s="185"/>
    </row>
    <row r="42" spans="1:33" ht="23.25">
      <c r="A42" s="211" t="s">
        <v>11</v>
      </c>
      <c r="B42" s="225">
        <v>0</v>
      </c>
      <c r="C42" s="225">
        <v>0</v>
      </c>
      <c r="D42" s="225">
        <v>0</v>
      </c>
      <c r="E42" s="225">
        <v>0</v>
      </c>
      <c r="F42" s="225">
        <v>0</v>
      </c>
      <c r="G42" s="225">
        <v>0</v>
      </c>
      <c r="H42" s="225">
        <v>0</v>
      </c>
      <c r="I42" s="225">
        <v>0</v>
      </c>
      <c r="J42" s="225">
        <v>0</v>
      </c>
      <c r="K42" s="225">
        <v>0</v>
      </c>
      <c r="L42" s="225">
        <v>0</v>
      </c>
      <c r="M42" s="225">
        <v>0</v>
      </c>
      <c r="N42" s="225">
        <v>0</v>
      </c>
      <c r="O42" s="225">
        <v>0</v>
      </c>
      <c r="P42" s="225">
        <v>0</v>
      </c>
      <c r="Q42" s="225">
        <v>0</v>
      </c>
      <c r="R42" s="225">
        <v>0</v>
      </c>
      <c r="S42" s="225">
        <v>0</v>
      </c>
      <c r="T42" s="225">
        <v>0</v>
      </c>
      <c r="U42" s="225">
        <v>0</v>
      </c>
      <c r="V42" s="225">
        <v>0</v>
      </c>
      <c r="W42" s="225">
        <v>0</v>
      </c>
      <c r="X42" s="225">
        <v>0</v>
      </c>
      <c r="Y42" s="225">
        <v>0</v>
      </c>
      <c r="Z42" s="225">
        <v>0</v>
      </c>
      <c r="AA42" s="225">
        <v>0</v>
      </c>
      <c r="AB42" s="225">
        <v>0</v>
      </c>
      <c r="AC42" s="225">
        <v>0</v>
      </c>
      <c r="AD42" s="225">
        <v>0</v>
      </c>
      <c r="AE42" s="225">
        <v>0</v>
      </c>
      <c r="AF42" s="225">
        <v>0</v>
      </c>
      <c r="AG42" s="185"/>
    </row>
    <row r="43" spans="1:33" ht="23.25">
      <c r="A43" s="214"/>
      <c r="B43" s="236"/>
      <c r="C43" s="236"/>
      <c r="D43" s="225"/>
      <c r="E43" s="225"/>
      <c r="F43" s="225"/>
      <c r="G43" s="225"/>
      <c r="H43" s="225"/>
      <c r="I43" s="225"/>
      <c r="J43" s="225"/>
      <c r="K43" s="185"/>
      <c r="L43" s="225"/>
      <c r="M43" s="225"/>
      <c r="N43" s="225"/>
      <c r="O43" s="225"/>
      <c r="P43" s="225"/>
      <c r="Q43" s="225"/>
      <c r="R43" s="225"/>
      <c r="S43" s="18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182" t="s">
        <v>29</v>
      </c>
    </row>
    <row r="44" spans="1:33" ht="23.25">
      <c r="A44" s="214"/>
      <c r="B44" s="225">
        <f>SUM(B38:B42)</f>
        <v>4.199999999999999</v>
      </c>
      <c r="C44" s="225">
        <f aca="true" t="shared" si="4" ref="C44:AF44">SUM(C38:C42)</f>
        <v>3.2</v>
      </c>
      <c r="D44" s="225">
        <f t="shared" si="4"/>
        <v>4.1</v>
      </c>
      <c r="E44" s="225">
        <f t="shared" si="4"/>
        <v>3.5999999999999996</v>
      </c>
      <c r="F44" s="225">
        <f t="shared" si="4"/>
        <v>4.1</v>
      </c>
      <c r="G44" s="225">
        <f t="shared" si="4"/>
        <v>4</v>
      </c>
      <c r="H44" s="225">
        <f t="shared" si="4"/>
        <v>3.8</v>
      </c>
      <c r="I44" s="225">
        <f t="shared" si="4"/>
        <v>4.1</v>
      </c>
      <c r="J44" s="225">
        <f t="shared" si="4"/>
        <v>3.6</v>
      </c>
      <c r="K44" s="185">
        <f t="shared" si="4"/>
        <v>3.8</v>
      </c>
      <c r="L44" s="225">
        <f t="shared" si="4"/>
        <v>3.8</v>
      </c>
      <c r="M44" s="225">
        <f t="shared" si="4"/>
        <v>3.9</v>
      </c>
      <c r="N44" s="225">
        <f t="shared" si="4"/>
        <v>3.6</v>
      </c>
      <c r="O44" s="225">
        <f t="shared" si="4"/>
        <v>3.7</v>
      </c>
      <c r="P44" s="225">
        <f t="shared" si="4"/>
        <v>3.8</v>
      </c>
      <c r="Q44" s="225">
        <f t="shared" si="4"/>
        <v>3.8</v>
      </c>
      <c r="R44" s="225">
        <f t="shared" si="4"/>
        <v>3.4</v>
      </c>
      <c r="S44" s="185">
        <f t="shared" si="4"/>
        <v>3.8</v>
      </c>
      <c r="T44" s="225">
        <f t="shared" si="4"/>
        <v>3.9</v>
      </c>
      <c r="U44" s="225">
        <f t="shared" si="4"/>
        <v>3.9</v>
      </c>
      <c r="V44" s="225">
        <f t="shared" si="4"/>
        <v>3.6</v>
      </c>
      <c r="W44" s="225">
        <f t="shared" si="4"/>
        <v>4.1</v>
      </c>
      <c r="X44" s="225">
        <f t="shared" si="4"/>
        <v>3.3</v>
      </c>
      <c r="Y44" s="225">
        <f t="shared" si="4"/>
        <v>4.199999999999999</v>
      </c>
      <c r="Z44" s="225">
        <f t="shared" si="4"/>
        <v>4.1</v>
      </c>
      <c r="AA44" s="225">
        <f t="shared" si="4"/>
        <v>3.5</v>
      </c>
      <c r="AB44" s="225">
        <f t="shared" si="4"/>
        <v>4.3</v>
      </c>
      <c r="AC44" s="225">
        <f t="shared" si="4"/>
        <v>4</v>
      </c>
      <c r="AD44" s="225">
        <f t="shared" si="4"/>
        <v>3.7</v>
      </c>
      <c r="AE44" s="225">
        <f t="shared" si="4"/>
        <v>3.8</v>
      </c>
      <c r="AF44" s="225">
        <f t="shared" si="4"/>
        <v>4.1</v>
      </c>
      <c r="AG44" s="185">
        <f>SUM(B44:AF44)/31</f>
        <v>3.8322580645161284</v>
      </c>
    </row>
    <row r="45" spans="1:34" ht="23.25">
      <c r="A45" s="210" t="s">
        <v>15</v>
      </c>
      <c r="B45" s="225"/>
      <c r="C45" s="225"/>
      <c r="D45" s="225"/>
      <c r="E45" s="225"/>
      <c r="F45" s="225"/>
      <c r="G45" s="225"/>
      <c r="H45" s="225"/>
      <c r="I45" s="225"/>
      <c r="J45" s="225"/>
      <c r="K45" s="185"/>
      <c r="L45" s="225"/>
      <c r="M45" s="225"/>
      <c r="N45" s="225"/>
      <c r="O45" s="225"/>
      <c r="P45" s="225"/>
      <c r="Q45" s="225"/>
      <c r="R45" s="225"/>
      <c r="S45" s="18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185"/>
      <c r="AH45" s="10"/>
    </row>
    <row r="46" spans="1:34" ht="23.25">
      <c r="A46" s="214"/>
      <c r="B46" s="225"/>
      <c r="C46" s="225"/>
      <c r="D46" s="225"/>
      <c r="E46" s="225"/>
      <c r="F46" s="225"/>
      <c r="G46" s="225"/>
      <c r="H46" s="225"/>
      <c r="I46" s="225"/>
      <c r="J46" s="225"/>
      <c r="K46" s="185"/>
      <c r="L46" s="225"/>
      <c r="M46" s="225"/>
      <c r="N46" s="225"/>
      <c r="O46" s="225"/>
      <c r="P46" s="225"/>
      <c r="Q46" s="225"/>
      <c r="R46" s="225"/>
      <c r="S46" s="18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182" t="s">
        <v>29</v>
      </c>
      <c r="AH46" s="10"/>
    </row>
    <row r="47" spans="1:33" ht="23.25">
      <c r="A47" s="211" t="s">
        <v>4</v>
      </c>
      <c r="B47" s="225">
        <v>0.462</v>
      </c>
      <c r="C47" s="225">
        <v>0.3167</v>
      </c>
      <c r="D47" s="225">
        <v>0.3325</v>
      </c>
      <c r="E47" s="225">
        <v>0.4534</v>
      </c>
      <c r="F47" s="225">
        <v>0.4842</v>
      </c>
      <c r="G47" s="225">
        <v>0.5099</v>
      </c>
      <c r="H47" s="225">
        <v>0.4818</v>
      </c>
      <c r="I47" s="225">
        <v>0.41</v>
      </c>
      <c r="J47" s="225">
        <v>0.3031</v>
      </c>
      <c r="K47" s="225">
        <v>0.3731</v>
      </c>
      <c r="L47" s="218">
        <v>0.4626</v>
      </c>
      <c r="M47" s="218">
        <v>0.5023</v>
      </c>
      <c r="N47" s="218">
        <v>0.5423</v>
      </c>
      <c r="O47" s="218">
        <v>0.493</v>
      </c>
      <c r="P47" s="218">
        <v>0.3616</v>
      </c>
      <c r="Q47" s="218">
        <v>0.307</v>
      </c>
      <c r="R47" s="218">
        <v>0.221</v>
      </c>
      <c r="S47" s="218">
        <v>0.5395</v>
      </c>
      <c r="T47" s="218">
        <v>0.5728</v>
      </c>
      <c r="U47" s="218">
        <v>0.557</v>
      </c>
      <c r="V47" s="218">
        <v>0.5564</v>
      </c>
      <c r="W47" s="218">
        <v>0.4032</v>
      </c>
      <c r="X47" s="218">
        <v>0.3524</v>
      </c>
      <c r="Y47" s="218">
        <v>0.301</v>
      </c>
      <c r="Z47" s="218">
        <v>0.4862</v>
      </c>
      <c r="AA47" s="218">
        <v>0.4825</v>
      </c>
      <c r="AB47" s="218">
        <v>0.4901</v>
      </c>
      <c r="AC47" s="218">
        <v>0.4933</v>
      </c>
      <c r="AD47" s="218">
        <v>0.4714</v>
      </c>
      <c r="AE47" s="218">
        <v>0.3187</v>
      </c>
      <c r="AF47" s="218">
        <v>0.3411</v>
      </c>
      <c r="AG47" s="185">
        <f>SUM(B47:AF47)/31</f>
        <v>0.43168064516129034</v>
      </c>
    </row>
    <row r="48" spans="1:33" ht="23.25">
      <c r="A48" s="211"/>
      <c r="B48" s="225"/>
      <c r="C48" s="225"/>
      <c r="D48" s="225"/>
      <c r="E48" s="225"/>
      <c r="F48" s="225"/>
      <c r="G48" s="225"/>
      <c r="H48" s="225"/>
      <c r="I48" s="225"/>
      <c r="J48" s="225"/>
      <c r="K48" s="185"/>
      <c r="L48" s="225"/>
      <c r="M48" s="225"/>
      <c r="N48" s="225"/>
      <c r="O48" s="225"/>
      <c r="P48" s="225"/>
      <c r="Q48" s="225"/>
      <c r="R48" s="225"/>
      <c r="S48" s="18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185"/>
    </row>
    <row r="49" spans="1:33" ht="23.25">
      <c r="A49" s="211" t="s">
        <v>16</v>
      </c>
      <c r="B49" s="225">
        <f aca="true" t="shared" si="5" ref="B49:AF49">SUM(B11+B20+B35+B44+B47)</f>
        <v>61.812459000000004</v>
      </c>
      <c r="C49" s="225">
        <f t="shared" si="5"/>
        <v>56.86107200000001</v>
      </c>
      <c r="D49" s="225">
        <f t="shared" si="5"/>
        <v>60.24130600000001</v>
      </c>
      <c r="E49" s="225">
        <f t="shared" si="5"/>
        <v>58.218224</v>
      </c>
      <c r="F49" s="225">
        <f t="shared" si="5"/>
        <v>64.973339</v>
      </c>
      <c r="G49" s="225">
        <f t="shared" si="5"/>
        <v>60.406722</v>
      </c>
      <c r="H49" s="225">
        <f t="shared" si="5"/>
        <v>58.28153</v>
      </c>
      <c r="I49" s="225">
        <f t="shared" si="5"/>
        <v>60.458156</v>
      </c>
      <c r="J49" s="225">
        <f t="shared" si="5"/>
        <v>56.131616</v>
      </c>
      <c r="K49" s="225">
        <f t="shared" si="5"/>
        <v>57.730247999999996</v>
      </c>
      <c r="L49" s="225">
        <f t="shared" si="5"/>
        <v>64.310992</v>
      </c>
      <c r="M49" s="225">
        <f t="shared" si="5"/>
        <v>60.77118699999999</v>
      </c>
      <c r="N49" s="225">
        <f t="shared" si="5"/>
        <v>57.58499</v>
      </c>
      <c r="O49" s="225">
        <f t="shared" si="5"/>
        <v>54.677040000000005</v>
      </c>
      <c r="P49" s="225">
        <f t="shared" si="5"/>
        <v>58.021885999999995</v>
      </c>
      <c r="Q49" s="225">
        <f t="shared" si="5"/>
        <v>57.829681</v>
      </c>
      <c r="R49" s="225">
        <f t="shared" si="5"/>
        <v>62.231117</v>
      </c>
      <c r="S49" s="225">
        <f t="shared" si="5"/>
        <v>67.159506</v>
      </c>
      <c r="T49" s="225">
        <f t="shared" si="5"/>
        <v>64.764397</v>
      </c>
      <c r="U49" s="225">
        <f t="shared" si="5"/>
        <v>65.11584300000001</v>
      </c>
      <c r="V49" s="225">
        <f t="shared" si="5"/>
        <v>63.50502300000001</v>
      </c>
      <c r="W49" s="225">
        <f t="shared" si="5"/>
        <v>58.36708600000001</v>
      </c>
      <c r="X49" s="225">
        <f t="shared" si="5"/>
        <v>56.52820199999999</v>
      </c>
      <c r="Y49" s="225">
        <f t="shared" si="5"/>
        <v>60.646885</v>
      </c>
      <c r="Z49" s="225">
        <f t="shared" si="5"/>
        <v>63.521677999999994</v>
      </c>
      <c r="AA49" s="225">
        <f t="shared" si="5"/>
        <v>57.348853000000005</v>
      </c>
      <c r="AB49" s="225">
        <f t="shared" si="5"/>
        <v>58.85980099999999</v>
      </c>
      <c r="AC49" s="225">
        <f t="shared" si="5"/>
        <v>55.369945</v>
      </c>
      <c r="AD49" s="225">
        <f t="shared" si="5"/>
        <v>58.625092</v>
      </c>
      <c r="AE49" s="225">
        <f t="shared" si="5"/>
        <v>56.75295199999999</v>
      </c>
      <c r="AF49" s="225">
        <f t="shared" si="5"/>
        <v>62.165212000000004</v>
      </c>
      <c r="AG49" s="185">
        <f>SUM(B49:AF49)/31</f>
        <v>59.97651741935484</v>
      </c>
    </row>
    <row r="50" spans="1:33" ht="23.25">
      <c r="A50" s="211" t="s">
        <v>17</v>
      </c>
      <c r="B50" s="225">
        <f>-SUM(B17+B18+B32+B33+B41+B42)</f>
        <v>0</v>
      </c>
      <c r="C50" s="225">
        <f>-SUM(C17+C18+C32+C33+C41+C42)</f>
        <v>0</v>
      </c>
      <c r="D50" s="225">
        <f aca="true" t="shared" si="6" ref="D50:AF50">-SUM(D17+D18+D32+D33+D41+D42)</f>
        <v>0</v>
      </c>
      <c r="E50" s="225">
        <f t="shared" si="6"/>
        <v>0</v>
      </c>
      <c r="F50" s="225">
        <f t="shared" si="6"/>
        <v>0</v>
      </c>
      <c r="G50" s="225">
        <f t="shared" si="6"/>
        <v>0</v>
      </c>
      <c r="H50" s="225">
        <f t="shared" si="6"/>
        <v>0</v>
      </c>
      <c r="I50" s="225">
        <f t="shared" si="6"/>
        <v>0</v>
      </c>
      <c r="J50" s="225">
        <f t="shared" si="6"/>
        <v>0</v>
      </c>
      <c r="K50" s="225">
        <f t="shared" si="6"/>
        <v>0</v>
      </c>
      <c r="L50" s="225">
        <f t="shared" si="6"/>
        <v>0</v>
      </c>
      <c r="M50" s="225">
        <f t="shared" si="6"/>
        <v>0</v>
      </c>
      <c r="N50" s="225">
        <f t="shared" si="6"/>
        <v>0</v>
      </c>
      <c r="O50" s="225">
        <f t="shared" si="6"/>
        <v>0</v>
      </c>
      <c r="P50" s="225">
        <f t="shared" si="6"/>
        <v>0</v>
      </c>
      <c r="Q50" s="225">
        <f t="shared" si="6"/>
        <v>0</v>
      </c>
      <c r="R50" s="225">
        <f t="shared" si="6"/>
        <v>0</v>
      </c>
      <c r="S50" s="225">
        <f t="shared" si="6"/>
        <v>0</v>
      </c>
      <c r="T50" s="225">
        <f t="shared" si="6"/>
        <v>0</v>
      </c>
      <c r="U50" s="225">
        <f t="shared" si="6"/>
        <v>0</v>
      </c>
      <c r="V50" s="225">
        <f t="shared" si="6"/>
        <v>0</v>
      </c>
      <c r="W50" s="225">
        <f t="shared" si="6"/>
        <v>0</v>
      </c>
      <c r="X50" s="225">
        <f t="shared" si="6"/>
        <v>0</v>
      </c>
      <c r="Y50" s="225">
        <f t="shared" si="6"/>
        <v>0</v>
      </c>
      <c r="Z50" s="225">
        <f t="shared" si="6"/>
        <v>0</v>
      </c>
      <c r="AA50" s="225">
        <f t="shared" si="6"/>
        <v>0</v>
      </c>
      <c r="AB50" s="225">
        <f t="shared" si="6"/>
        <v>0</v>
      </c>
      <c r="AC50" s="225">
        <f t="shared" si="6"/>
        <v>0</v>
      </c>
      <c r="AD50" s="225">
        <f t="shared" si="6"/>
        <v>0</v>
      </c>
      <c r="AE50" s="225">
        <f t="shared" si="6"/>
        <v>0</v>
      </c>
      <c r="AF50" s="225">
        <f t="shared" si="6"/>
        <v>0</v>
      </c>
      <c r="AG50" s="185">
        <f>SUM(B50:AF50)/31</f>
        <v>0</v>
      </c>
    </row>
    <row r="51" spans="1:33" ht="23.25">
      <c r="A51" s="211"/>
      <c r="B51" s="225"/>
      <c r="C51" s="225"/>
      <c r="D51" s="225"/>
      <c r="E51" s="225"/>
      <c r="F51" s="225"/>
      <c r="G51" s="225"/>
      <c r="H51" s="225"/>
      <c r="I51" s="225"/>
      <c r="J51" s="225"/>
      <c r="K51" s="185"/>
      <c r="L51" s="225"/>
      <c r="M51" s="225"/>
      <c r="N51" s="225"/>
      <c r="O51" s="225"/>
      <c r="P51" s="225"/>
      <c r="Q51" s="225"/>
      <c r="R51" s="225"/>
      <c r="S51" s="18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182" t="s">
        <v>29</v>
      </c>
    </row>
    <row r="52" spans="1:33" ht="23.25">
      <c r="A52" s="214" t="s">
        <v>22</v>
      </c>
      <c r="B52" s="225">
        <f>B49-B50</f>
        <v>61.812459000000004</v>
      </c>
      <c r="C52" s="225">
        <f aca="true" t="shared" si="7" ref="C52:AF52">C49-C50</f>
        <v>56.86107200000001</v>
      </c>
      <c r="D52" s="225">
        <f t="shared" si="7"/>
        <v>60.24130600000001</v>
      </c>
      <c r="E52" s="225">
        <f t="shared" si="7"/>
        <v>58.218224</v>
      </c>
      <c r="F52" s="225">
        <f t="shared" si="7"/>
        <v>64.973339</v>
      </c>
      <c r="G52" s="225">
        <f t="shared" si="7"/>
        <v>60.406722</v>
      </c>
      <c r="H52" s="225">
        <f t="shared" si="7"/>
        <v>58.28153</v>
      </c>
      <c r="I52" s="225">
        <f t="shared" si="7"/>
        <v>60.458156</v>
      </c>
      <c r="J52" s="225">
        <f t="shared" si="7"/>
        <v>56.131616</v>
      </c>
      <c r="K52" s="225">
        <f t="shared" si="7"/>
        <v>57.730247999999996</v>
      </c>
      <c r="L52" s="225">
        <f t="shared" si="7"/>
        <v>64.310992</v>
      </c>
      <c r="M52" s="225">
        <f t="shared" si="7"/>
        <v>60.77118699999999</v>
      </c>
      <c r="N52" s="225">
        <f t="shared" si="7"/>
        <v>57.58499</v>
      </c>
      <c r="O52" s="225">
        <f t="shared" si="7"/>
        <v>54.677040000000005</v>
      </c>
      <c r="P52" s="225">
        <f t="shared" si="7"/>
        <v>58.021885999999995</v>
      </c>
      <c r="Q52" s="225">
        <f t="shared" si="7"/>
        <v>57.829681</v>
      </c>
      <c r="R52" s="225">
        <f t="shared" si="7"/>
        <v>62.231117</v>
      </c>
      <c r="S52" s="225">
        <f t="shared" si="7"/>
        <v>67.159506</v>
      </c>
      <c r="T52" s="225">
        <f t="shared" si="7"/>
        <v>64.764397</v>
      </c>
      <c r="U52" s="225">
        <f t="shared" si="7"/>
        <v>65.11584300000001</v>
      </c>
      <c r="V52" s="225">
        <f t="shared" si="7"/>
        <v>63.50502300000001</v>
      </c>
      <c r="W52" s="225">
        <f t="shared" si="7"/>
        <v>58.36708600000001</v>
      </c>
      <c r="X52" s="225">
        <f t="shared" si="7"/>
        <v>56.52820199999999</v>
      </c>
      <c r="Y52" s="225">
        <f t="shared" si="7"/>
        <v>60.646885</v>
      </c>
      <c r="Z52" s="225">
        <f t="shared" si="7"/>
        <v>63.521677999999994</v>
      </c>
      <c r="AA52" s="225">
        <f t="shared" si="7"/>
        <v>57.348853000000005</v>
      </c>
      <c r="AB52" s="225">
        <f t="shared" si="7"/>
        <v>58.85980099999999</v>
      </c>
      <c r="AC52" s="225">
        <f t="shared" si="7"/>
        <v>55.369945</v>
      </c>
      <c r="AD52" s="225">
        <f t="shared" si="7"/>
        <v>58.625092</v>
      </c>
      <c r="AE52" s="225">
        <f t="shared" si="7"/>
        <v>56.75295199999999</v>
      </c>
      <c r="AF52" s="225">
        <f t="shared" si="7"/>
        <v>62.165212000000004</v>
      </c>
      <c r="AG52" s="185">
        <f>SUM(B52:AF52)/31</f>
        <v>59.97651741935484</v>
      </c>
    </row>
    <row r="53" spans="1:16" ht="20.25">
      <c r="A53" s="10"/>
      <c r="B53" s="12"/>
      <c r="C53" s="7"/>
      <c r="D53" s="7"/>
      <c r="E53" s="7"/>
      <c r="F53" s="7"/>
      <c r="G53" s="7"/>
      <c r="H53" s="8"/>
      <c r="I53" s="11"/>
      <c r="J53" s="11"/>
      <c r="K53" s="11"/>
      <c r="L53" s="11"/>
      <c r="M53" s="11"/>
      <c r="N53" s="11"/>
      <c r="O53" s="11"/>
      <c r="P53" s="11"/>
    </row>
    <row r="54" spans="1:33" ht="20.25">
      <c r="A54" s="1" t="s">
        <v>20</v>
      </c>
      <c r="B54" s="9"/>
      <c r="C54" s="9"/>
      <c r="D54" s="9"/>
      <c r="E54" s="9"/>
      <c r="F54" s="9"/>
      <c r="G54" s="9"/>
      <c r="H54" s="9"/>
      <c r="I54" s="14"/>
      <c r="J54" s="14"/>
      <c r="K54" s="14"/>
      <c r="L54" s="14"/>
      <c r="M54" s="14"/>
      <c r="N54" s="14"/>
      <c r="O54" s="14"/>
      <c r="P54" s="14"/>
      <c r="Q54" s="8"/>
      <c r="R54" s="8"/>
      <c r="S54" s="9"/>
      <c r="T54" s="9"/>
      <c r="U54" s="9"/>
      <c r="V54" s="9"/>
      <c r="W54" s="9"/>
      <c r="X54" s="9"/>
      <c r="Y54" s="9"/>
      <c r="Z54" s="14"/>
      <c r="AA54" s="14"/>
      <c r="AB54" s="14"/>
      <c r="AC54" s="14"/>
      <c r="AD54" s="14"/>
      <c r="AE54" s="14"/>
      <c r="AF54" s="14"/>
      <c r="AG54" s="14"/>
    </row>
    <row r="55" spans="2:34" ht="2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ht="20.25">
      <c r="A56" s="9"/>
      <c r="B56" s="9"/>
      <c r="C56" s="9"/>
      <c r="D56" s="9"/>
      <c r="E56" s="9"/>
      <c r="F56" s="9"/>
      <c r="G56" s="9"/>
      <c r="H56" s="9"/>
      <c r="I56" s="14"/>
      <c r="J56" s="14"/>
      <c r="K56" s="14"/>
      <c r="L56" s="14"/>
      <c r="M56" s="14"/>
      <c r="N56" s="14"/>
      <c r="O56" s="14"/>
      <c r="P56" s="14"/>
      <c r="Q56" s="8"/>
      <c r="R56" s="8"/>
      <c r="S56" s="9"/>
      <c r="T56" s="9"/>
      <c r="U56" s="9"/>
      <c r="V56" s="9"/>
      <c r="W56" s="9"/>
      <c r="X56" s="9"/>
      <c r="Y56" s="9"/>
      <c r="Z56" s="14"/>
      <c r="AA56" s="14"/>
      <c r="AB56" s="14"/>
      <c r="AC56" s="14"/>
      <c r="AD56" s="14"/>
      <c r="AE56" s="14"/>
      <c r="AF56" s="14"/>
      <c r="AG56" s="14"/>
      <c r="AH56" s="10"/>
    </row>
    <row r="57" spans="1:16" ht="20.25">
      <c r="A57" s="9"/>
      <c r="B57" s="9"/>
      <c r="C57" s="9"/>
      <c r="D57" s="9"/>
      <c r="E57" s="9"/>
      <c r="F57" s="9"/>
      <c r="G57" s="9"/>
      <c r="H57" s="9"/>
      <c r="I57" s="14"/>
      <c r="J57" s="14"/>
      <c r="K57" s="14"/>
      <c r="L57" s="14"/>
      <c r="M57" s="14"/>
      <c r="N57" s="14"/>
      <c r="O57" s="14"/>
      <c r="P57" s="14"/>
    </row>
    <row r="66" ht="20.25">
      <c r="AH66" s="10"/>
    </row>
    <row r="67" ht="20.25">
      <c r="AH67" s="10"/>
    </row>
  </sheetData>
  <sheetProtection/>
  <printOptions/>
  <pageMargins left="0.54" right="0.18" top="0.55" bottom="0.52" header="0.5" footer="0.5"/>
  <pageSetup horizontalDpi="300" verticalDpi="300" orientation="landscape" scale="3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67"/>
  <sheetViews>
    <sheetView tabSelected="1" zoomScale="50" zoomScaleNormal="50" zoomScalePageLayoutView="0" workbookViewId="0" topLeftCell="A1">
      <pane xSplit="1" ySplit="5" topLeftCell="Q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B58" sqref="AB58"/>
    </sheetView>
  </sheetViews>
  <sheetFormatPr defaultColWidth="8.88671875" defaultRowHeight="15"/>
  <cols>
    <col min="1" max="1" width="38.6640625" style="16" customWidth="1"/>
    <col min="2" max="2" width="8.4453125" style="16" customWidth="1"/>
    <col min="3" max="3" width="10.21484375" style="16" customWidth="1"/>
    <col min="4" max="4" width="8.4453125" style="16" customWidth="1"/>
    <col min="5" max="5" width="9.3359375" style="16" customWidth="1"/>
    <col min="6" max="6" width="9.77734375" style="16" customWidth="1"/>
    <col min="7" max="8" width="8.4453125" style="16" customWidth="1"/>
    <col min="9" max="9" width="9.99609375" style="16" customWidth="1"/>
    <col min="10" max="10" width="8.6640625" style="16" customWidth="1"/>
    <col min="11" max="11" width="10.88671875" style="16" customWidth="1"/>
    <col min="12" max="13" width="8.4453125" style="16" customWidth="1"/>
    <col min="14" max="14" width="8.6640625" style="16" customWidth="1"/>
    <col min="15" max="15" width="11.5546875" style="16" customWidth="1"/>
    <col min="16" max="17" width="8.4453125" style="16" customWidth="1"/>
    <col min="18" max="18" width="9.99609375" style="16" customWidth="1"/>
    <col min="19" max="19" width="11.3359375" style="16" customWidth="1"/>
    <col min="20" max="20" width="12.88671875" style="16" customWidth="1"/>
    <col min="21" max="21" width="8.4453125" style="16" customWidth="1"/>
    <col min="22" max="22" width="10.4453125" style="16" customWidth="1"/>
    <col min="23" max="23" width="8.4453125" style="16" customWidth="1"/>
    <col min="24" max="24" width="10.21484375" style="16" customWidth="1"/>
    <col min="25" max="26" width="9.77734375" style="16" customWidth="1"/>
    <col min="27" max="27" width="8.88671875" style="16" customWidth="1"/>
    <col min="28" max="28" width="10.6640625" style="16" customWidth="1"/>
    <col min="29" max="29" width="11.99609375" style="16" customWidth="1"/>
    <col min="30" max="30" width="12.88671875" style="16" customWidth="1"/>
    <col min="31" max="31" width="8.4453125" style="16" customWidth="1"/>
    <col min="32" max="32" width="13.6640625" style="16" customWidth="1"/>
    <col min="33" max="33" width="8.77734375" style="16" customWidth="1"/>
  </cols>
  <sheetData>
    <row r="1" spans="1:33" ht="23.25">
      <c r="A1" s="219" t="s">
        <v>23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3"/>
    </row>
    <row r="2" spans="1:33" ht="23.25">
      <c r="A2" s="219">
        <v>40064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3"/>
    </row>
    <row r="3" spans="1:33" ht="23.25">
      <c r="A3" s="138" t="s">
        <v>21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7"/>
      <c r="AA3" s="138"/>
      <c r="AB3" s="137"/>
      <c r="AC3" s="137"/>
      <c r="AD3" s="137"/>
      <c r="AE3" s="137"/>
      <c r="AF3" s="137"/>
      <c r="AG3" s="3"/>
    </row>
    <row r="4" spans="1:35" ht="23.25">
      <c r="A4" s="220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8"/>
      <c r="AH4" s="8"/>
      <c r="AI4" s="8"/>
    </row>
    <row r="5" spans="1:33" ht="23.25">
      <c r="A5" s="206"/>
      <c r="B5" s="207">
        <v>1</v>
      </c>
      <c r="C5" s="207">
        <v>2</v>
      </c>
      <c r="D5" s="207">
        <v>3</v>
      </c>
      <c r="E5" s="207">
        <v>4</v>
      </c>
      <c r="F5" s="207">
        <v>5</v>
      </c>
      <c r="G5" s="207">
        <v>6</v>
      </c>
      <c r="H5" s="207">
        <v>7</v>
      </c>
      <c r="I5" s="207">
        <v>8</v>
      </c>
      <c r="J5" s="207">
        <v>9</v>
      </c>
      <c r="K5" s="194">
        <v>10</v>
      </c>
      <c r="L5" s="207">
        <v>11</v>
      </c>
      <c r="M5" s="207">
        <v>12</v>
      </c>
      <c r="N5" s="207">
        <v>13</v>
      </c>
      <c r="O5" s="207">
        <v>14</v>
      </c>
      <c r="P5" s="207">
        <v>15</v>
      </c>
      <c r="Q5" s="208">
        <v>16</v>
      </c>
      <c r="R5" s="208">
        <v>17</v>
      </c>
      <c r="S5" s="196">
        <v>18</v>
      </c>
      <c r="T5" s="209">
        <v>19</v>
      </c>
      <c r="U5" s="209">
        <v>20</v>
      </c>
      <c r="V5" s="209">
        <v>21</v>
      </c>
      <c r="W5" s="209">
        <v>22</v>
      </c>
      <c r="X5" s="209">
        <v>23</v>
      </c>
      <c r="Y5" s="209">
        <v>24</v>
      </c>
      <c r="Z5" s="208">
        <v>25</v>
      </c>
      <c r="AA5" s="208">
        <v>26</v>
      </c>
      <c r="AB5" s="208">
        <v>27</v>
      </c>
      <c r="AC5" s="208">
        <v>28</v>
      </c>
      <c r="AD5" s="208">
        <v>29</v>
      </c>
      <c r="AE5" s="208">
        <v>30</v>
      </c>
      <c r="AF5" s="208"/>
      <c r="AG5" s="3"/>
    </row>
    <row r="6" spans="1:33" ht="23.25">
      <c r="A6" s="221" t="s">
        <v>0</v>
      </c>
      <c r="B6" s="206"/>
      <c r="C6" s="206"/>
      <c r="D6" s="206"/>
      <c r="E6" s="206"/>
      <c r="F6" s="206"/>
      <c r="G6" s="206"/>
      <c r="H6" s="206"/>
      <c r="I6" s="222"/>
      <c r="J6" s="222"/>
      <c r="K6" s="223"/>
      <c r="L6" s="222"/>
      <c r="M6" s="222"/>
      <c r="N6" s="222"/>
      <c r="O6" s="222"/>
      <c r="P6" s="222"/>
      <c r="Q6" s="217"/>
      <c r="R6" s="217"/>
      <c r="S6" s="170"/>
      <c r="T6" s="205"/>
      <c r="U6" s="205"/>
      <c r="V6" s="205"/>
      <c r="W6" s="205"/>
      <c r="X6" s="205"/>
      <c r="Y6" s="205"/>
      <c r="Z6" s="217"/>
      <c r="AA6" s="217"/>
      <c r="AB6" s="217"/>
      <c r="AC6" s="217"/>
      <c r="AD6" s="217"/>
      <c r="AE6" s="217"/>
      <c r="AF6" s="217"/>
      <c r="AG6" s="26"/>
    </row>
    <row r="7" spans="1:33" ht="23.25">
      <c r="A7" s="221"/>
      <c r="B7" s="206"/>
      <c r="C7" s="206"/>
      <c r="D7" s="206"/>
      <c r="E7" s="206"/>
      <c r="F7" s="206"/>
      <c r="G7" s="206"/>
      <c r="H7" s="206"/>
      <c r="I7" s="222"/>
      <c r="J7" s="222"/>
      <c r="K7" s="223"/>
      <c r="L7" s="222"/>
      <c r="M7" s="222"/>
      <c r="N7" s="222"/>
      <c r="O7" s="222"/>
      <c r="P7" s="222"/>
      <c r="Q7" s="217"/>
      <c r="R7" s="217"/>
      <c r="S7" s="170"/>
      <c r="T7" s="205"/>
      <c r="U7" s="205"/>
      <c r="V7" s="205"/>
      <c r="W7" s="205"/>
      <c r="X7" s="205"/>
      <c r="Y7" s="205"/>
      <c r="Z7" s="217"/>
      <c r="AA7" s="217"/>
      <c r="AB7" s="217"/>
      <c r="AC7" s="217"/>
      <c r="AD7" s="217"/>
      <c r="AE7" s="217"/>
      <c r="AF7" s="217"/>
      <c r="AG7" s="26"/>
    </row>
    <row r="8" spans="1:33" ht="23.25">
      <c r="A8" s="206" t="s">
        <v>1</v>
      </c>
      <c r="B8" s="104">
        <v>0</v>
      </c>
      <c r="C8" s="104">
        <v>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0</v>
      </c>
      <c r="W8" s="104">
        <v>0</v>
      </c>
      <c r="X8" s="104">
        <v>0</v>
      </c>
      <c r="Y8" s="104">
        <v>0</v>
      </c>
      <c r="Z8" s="104">
        <v>0</v>
      </c>
      <c r="AA8" s="104">
        <v>0</v>
      </c>
      <c r="AB8" s="104">
        <v>0</v>
      </c>
      <c r="AC8" s="104">
        <v>0</v>
      </c>
      <c r="AD8" s="104">
        <v>0</v>
      </c>
      <c r="AE8" s="104">
        <v>0</v>
      </c>
      <c r="AF8" s="104"/>
      <c r="AG8" s="23"/>
    </row>
    <row r="9" spans="1:33" ht="23.25">
      <c r="A9" s="206" t="s">
        <v>2</v>
      </c>
      <c r="B9" s="104">
        <v>15.5</v>
      </c>
      <c r="C9" s="104">
        <v>17.6</v>
      </c>
      <c r="D9" s="104">
        <v>17.1</v>
      </c>
      <c r="E9" s="104">
        <v>17.3</v>
      </c>
      <c r="F9" s="104">
        <v>16.8</v>
      </c>
      <c r="G9" s="104">
        <v>16.4</v>
      </c>
      <c r="H9" s="104">
        <v>17.3</v>
      </c>
      <c r="I9" s="104">
        <v>18.2</v>
      </c>
      <c r="J9" s="104">
        <v>17.1</v>
      </c>
      <c r="K9" s="104">
        <v>15.3</v>
      </c>
      <c r="L9" s="104">
        <v>15.1</v>
      </c>
      <c r="M9" s="104">
        <v>15.8</v>
      </c>
      <c r="N9" s="104">
        <v>15.6</v>
      </c>
      <c r="O9" s="104">
        <v>17.1</v>
      </c>
      <c r="P9" s="104">
        <v>19.1</v>
      </c>
      <c r="Q9" s="104">
        <v>17.8</v>
      </c>
      <c r="R9" s="104">
        <v>18.6</v>
      </c>
      <c r="S9" s="104">
        <v>13.5</v>
      </c>
      <c r="T9" s="104">
        <v>15.6</v>
      </c>
      <c r="U9" s="104">
        <v>15</v>
      </c>
      <c r="V9" s="104">
        <v>17.1</v>
      </c>
      <c r="W9" s="104">
        <v>18</v>
      </c>
      <c r="X9" s="104">
        <v>16.4</v>
      </c>
      <c r="Y9" s="104">
        <v>17.6</v>
      </c>
      <c r="Z9" s="104">
        <v>18.3</v>
      </c>
      <c r="AA9" s="104">
        <v>15.4</v>
      </c>
      <c r="AB9" s="104">
        <v>16.2</v>
      </c>
      <c r="AC9" s="104">
        <v>16.6</v>
      </c>
      <c r="AD9" s="104">
        <v>16.6</v>
      </c>
      <c r="AE9" s="104">
        <v>17.1</v>
      </c>
      <c r="AF9" s="104"/>
      <c r="AG9" s="24"/>
    </row>
    <row r="10" spans="1:33" ht="23.25">
      <c r="A10" s="206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24"/>
    </row>
    <row r="11" spans="1:33" ht="23.25">
      <c r="A11" s="206"/>
      <c r="B11" s="104">
        <f>SUM(B8:B9)</f>
        <v>15.5</v>
      </c>
      <c r="C11" s="104">
        <f aca="true" t="shared" si="0" ref="C11:AE11">SUM(C8:C9)</f>
        <v>17.6</v>
      </c>
      <c r="D11" s="104">
        <f t="shared" si="0"/>
        <v>17.1</v>
      </c>
      <c r="E11" s="104">
        <f t="shared" si="0"/>
        <v>17.3</v>
      </c>
      <c r="F11" s="104">
        <f t="shared" si="0"/>
        <v>16.8</v>
      </c>
      <c r="G11" s="104">
        <f t="shared" si="0"/>
        <v>16.4</v>
      </c>
      <c r="H11" s="104">
        <f t="shared" si="0"/>
        <v>17.3</v>
      </c>
      <c r="I11" s="104">
        <f t="shared" si="0"/>
        <v>18.2</v>
      </c>
      <c r="J11" s="104">
        <f t="shared" si="0"/>
        <v>17.1</v>
      </c>
      <c r="K11" s="104">
        <f t="shared" si="0"/>
        <v>15.3</v>
      </c>
      <c r="L11" s="104">
        <f>SUM(L8:L9)</f>
        <v>15.1</v>
      </c>
      <c r="M11" s="104">
        <f t="shared" si="0"/>
        <v>15.8</v>
      </c>
      <c r="N11" s="104">
        <f t="shared" si="0"/>
        <v>15.6</v>
      </c>
      <c r="O11" s="104">
        <f t="shared" si="0"/>
        <v>17.1</v>
      </c>
      <c r="P11" s="104">
        <f t="shared" si="0"/>
        <v>19.1</v>
      </c>
      <c r="Q11" s="104">
        <f t="shared" si="0"/>
        <v>17.8</v>
      </c>
      <c r="R11" s="104">
        <f t="shared" si="0"/>
        <v>18.6</v>
      </c>
      <c r="S11" s="104">
        <f t="shared" si="0"/>
        <v>13.5</v>
      </c>
      <c r="T11" s="104">
        <f t="shared" si="0"/>
        <v>15.6</v>
      </c>
      <c r="U11" s="104">
        <f t="shared" si="0"/>
        <v>15</v>
      </c>
      <c r="V11" s="104">
        <f t="shared" si="0"/>
        <v>17.1</v>
      </c>
      <c r="W11" s="104">
        <f t="shared" si="0"/>
        <v>18</v>
      </c>
      <c r="X11" s="104">
        <f t="shared" si="0"/>
        <v>16.4</v>
      </c>
      <c r="Y11" s="104">
        <f t="shared" si="0"/>
        <v>17.6</v>
      </c>
      <c r="Z11" s="104">
        <f t="shared" si="0"/>
        <v>18.3</v>
      </c>
      <c r="AA11" s="104">
        <f t="shared" si="0"/>
        <v>15.4</v>
      </c>
      <c r="AB11" s="104">
        <f t="shared" si="0"/>
        <v>16.2</v>
      </c>
      <c r="AC11" s="104">
        <f t="shared" si="0"/>
        <v>16.6</v>
      </c>
      <c r="AD11" s="104">
        <f t="shared" si="0"/>
        <v>16.6</v>
      </c>
      <c r="AE11" s="104">
        <f t="shared" si="0"/>
        <v>17.1</v>
      </c>
      <c r="AF11" s="104">
        <f>SUM(B11:AE11)/30</f>
        <v>16.703333333333337</v>
      </c>
      <c r="AG11" s="24"/>
    </row>
    <row r="12" spans="1:33" ht="23.25">
      <c r="A12" s="221" t="s">
        <v>3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24"/>
    </row>
    <row r="13" spans="1:33" ht="23.25">
      <c r="A13" s="206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237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24"/>
    </row>
    <row r="14" spans="1:33" ht="23.25">
      <c r="A14" s="206" t="s">
        <v>19</v>
      </c>
      <c r="B14" s="224">
        <v>14.72</v>
      </c>
      <c r="C14" s="224">
        <v>13.35</v>
      </c>
      <c r="D14" s="224">
        <v>12.68</v>
      </c>
      <c r="E14" s="224">
        <v>14.1</v>
      </c>
      <c r="F14" s="224">
        <v>15.08</v>
      </c>
      <c r="G14" s="224">
        <v>13.82</v>
      </c>
      <c r="H14" s="224">
        <v>14.61</v>
      </c>
      <c r="I14" s="228">
        <v>14.57</v>
      </c>
      <c r="J14" s="227">
        <v>13.62</v>
      </c>
      <c r="K14" s="227">
        <v>13.25</v>
      </c>
      <c r="L14" s="227">
        <v>9.9</v>
      </c>
      <c r="M14" s="227">
        <v>12.24</v>
      </c>
      <c r="N14" s="227">
        <v>13.24</v>
      </c>
      <c r="O14" s="227">
        <v>13.94</v>
      </c>
      <c r="P14" s="227">
        <v>15.13</v>
      </c>
      <c r="Q14" s="227">
        <v>13.15</v>
      </c>
      <c r="R14" s="227">
        <v>13.1</v>
      </c>
      <c r="S14" s="227">
        <v>12.87</v>
      </c>
      <c r="T14" s="227">
        <v>12.75</v>
      </c>
      <c r="U14" s="227">
        <v>12.84</v>
      </c>
      <c r="V14" s="227">
        <v>13.73</v>
      </c>
      <c r="W14" s="227">
        <v>14.97</v>
      </c>
      <c r="X14" s="227">
        <v>14.25</v>
      </c>
      <c r="Y14" s="227">
        <v>12.89</v>
      </c>
      <c r="Z14" s="227">
        <v>11.36</v>
      </c>
      <c r="AA14" s="227">
        <v>13.29</v>
      </c>
      <c r="AB14" s="227">
        <v>12.95</v>
      </c>
      <c r="AC14" s="227">
        <v>14.41</v>
      </c>
      <c r="AD14" s="227">
        <v>13.01</v>
      </c>
      <c r="AE14" s="227">
        <v>13.22</v>
      </c>
      <c r="AF14" s="104"/>
      <c r="AG14" s="24"/>
    </row>
    <row r="15" spans="1:33" ht="23.25">
      <c r="A15" s="213" t="s">
        <v>28</v>
      </c>
      <c r="B15" s="225">
        <v>0.91</v>
      </c>
      <c r="C15" s="225">
        <v>0.14</v>
      </c>
      <c r="D15" s="225">
        <v>1.41</v>
      </c>
      <c r="E15" s="225">
        <v>1.43</v>
      </c>
      <c r="F15" s="225">
        <v>1.34</v>
      </c>
      <c r="G15" s="225">
        <v>1.4</v>
      </c>
      <c r="H15" s="225">
        <v>1.42</v>
      </c>
      <c r="I15" s="227">
        <v>1.31</v>
      </c>
      <c r="J15" s="227">
        <v>1.38</v>
      </c>
      <c r="K15" s="227">
        <v>1.41</v>
      </c>
      <c r="L15" s="227">
        <v>1.42</v>
      </c>
      <c r="M15" s="227">
        <v>1.42</v>
      </c>
      <c r="N15" s="227">
        <v>1.42</v>
      </c>
      <c r="O15" s="227">
        <v>1.4</v>
      </c>
      <c r="P15" s="227">
        <v>1.4</v>
      </c>
      <c r="Q15" s="227">
        <v>1.41</v>
      </c>
      <c r="R15" s="227">
        <v>1.41</v>
      </c>
      <c r="S15" s="227">
        <v>1.42</v>
      </c>
      <c r="T15" s="227">
        <v>1.43</v>
      </c>
      <c r="U15" s="227">
        <v>1.43</v>
      </c>
      <c r="V15" s="227">
        <v>1.42</v>
      </c>
      <c r="W15" s="227">
        <v>1.36</v>
      </c>
      <c r="X15" s="227">
        <v>1.45</v>
      </c>
      <c r="Y15" s="227">
        <v>1.4</v>
      </c>
      <c r="Z15" s="227">
        <v>1.39</v>
      </c>
      <c r="AA15" s="227">
        <v>1.42</v>
      </c>
      <c r="AB15" s="227">
        <v>1.41</v>
      </c>
      <c r="AC15" s="227">
        <v>1.42</v>
      </c>
      <c r="AD15" s="227">
        <v>1.41</v>
      </c>
      <c r="AE15" s="227">
        <v>1.42</v>
      </c>
      <c r="AF15" s="104"/>
      <c r="AG15" s="24"/>
    </row>
    <row r="16" spans="1:33" ht="23.25">
      <c r="A16" s="211" t="s">
        <v>5</v>
      </c>
      <c r="B16" s="225">
        <v>3.54</v>
      </c>
      <c r="C16" s="225">
        <v>3.57</v>
      </c>
      <c r="D16" s="225">
        <v>3.55</v>
      </c>
      <c r="E16" s="225">
        <v>3.52</v>
      </c>
      <c r="F16" s="225">
        <v>3.53</v>
      </c>
      <c r="G16" s="225">
        <v>3.54</v>
      </c>
      <c r="H16" s="225">
        <v>3.56</v>
      </c>
      <c r="I16" s="227">
        <v>3.63</v>
      </c>
      <c r="J16" s="227">
        <v>3.58</v>
      </c>
      <c r="K16" s="227">
        <v>3.49</v>
      </c>
      <c r="L16" s="227">
        <v>3.31</v>
      </c>
      <c r="M16" s="227">
        <v>3.51</v>
      </c>
      <c r="N16" s="227">
        <v>3.51</v>
      </c>
      <c r="O16" s="227">
        <v>4.35</v>
      </c>
      <c r="P16" s="227">
        <v>4.35</v>
      </c>
      <c r="Q16" s="227">
        <v>3.52</v>
      </c>
      <c r="R16" s="227">
        <v>3.52</v>
      </c>
      <c r="S16" s="227">
        <v>3.51</v>
      </c>
      <c r="T16" s="227">
        <v>3.49</v>
      </c>
      <c r="U16" s="227">
        <v>3.54</v>
      </c>
      <c r="V16" s="227">
        <v>3.62</v>
      </c>
      <c r="W16" s="227">
        <v>3.54</v>
      </c>
      <c r="X16" s="227">
        <v>3.54</v>
      </c>
      <c r="Y16" s="227">
        <v>3.55</v>
      </c>
      <c r="Z16" s="227">
        <v>3.33</v>
      </c>
      <c r="AA16" s="227">
        <v>3.69</v>
      </c>
      <c r="AB16" s="227">
        <v>3.17</v>
      </c>
      <c r="AC16" s="227">
        <v>3.58</v>
      </c>
      <c r="AD16" s="227">
        <v>3.45</v>
      </c>
      <c r="AE16" s="227">
        <v>3.51</v>
      </c>
      <c r="AF16" s="104"/>
      <c r="AG16" s="24"/>
    </row>
    <row r="17" spans="1:33" ht="23.25">
      <c r="A17" s="211" t="s">
        <v>6</v>
      </c>
      <c r="B17" s="225">
        <v>0</v>
      </c>
      <c r="C17" s="225">
        <v>0</v>
      </c>
      <c r="D17" s="225">
        <v>0</v>
      </c>
      <c r="E17" s="225">
        <v>0</v>
      </c>
      <c r="F17" s="225">
        <v>0</v>
      </c>
      <c r="G17" s="225">
        <v>0</v>
      </c>
      <c r="H17" s="225">
        <v>0</v>
      </c>
      <c r="I17" s="227">
        <v>0</v>
      </c>
      <c r="J17" s="227">
        <v>0</v>
      </c>
      <c r="K17" s="227">
        <v>0</v>
      </c>
      <c r="L17" s="227">
        <v>0</v>
      </c>
      <c r="M17" s="227">
        <v>0</v>
      </c>
      <c r="N17" s="227">
        <v>0</v>
      </c>
      <c r="O17" s="227">
        <v>0</v>
      </c>
      <c r="P17" s="227">
        <v>0</v>
      </c>
      <c r="Q17" s="227">
        <v>0</v>
      </c>
      <c r="R17" s="227">
        <v>0</v>
      </c>
      <c r="S17" s="227">
        <v>0</v>
      </c>
      <c r="T17" s="227">
        <v>0</v>
      </c>
      <c r="U17" s="227">
        <v>0</v>
      </c>
      <c r="V17" s="227">
        <v>0</v>
      </c>
      <c r="W17" s="227">
        <v>0</v>
      </c>
      <c r="X17" s="227">
        <v>0</v>
      </c>
      <c r="Y17" s="227">
        <v>0</v>
      </c>
      <c r="Z17" s="227">
        <v>0</v>
      </c>
      <c r="AA17" s="227">
        <v>0</v>
      </c>
      <c r="AB17" s="227">
        <v>0</v>
      </c>
      <c r="AC17" s="227">
        <v>0</v>
      </c>
      <c r="AD17" s="227">
        <v>0</v>
      </c>
      <c r="AE17" s="227">
        <v>0</v>
      </c>
      <c r="AF17" s="104"/>
      <c r="AG17" s="24"/>
    </row>
    <row r="18" spans="1:33" ht="23.25">
      <c r="A18" s="211" t="s">
        <v>7</v>
      </c>
      <c r="B18" s="225">
        <v>0</v>
      </c>
      <c r="C18" s="225">
        <v>0</v>
      </c>
      <c r="D18" s="225">
        <v>0</v>
      </c>
      <c r="E18" s="225">
        <v>0</v>
      </c>
      <c r="F18" s="225">
        <v>0</v>
      </c>
      <c r="G18" s="225">
        <v>0</v>
      </c>
      <c r="H18" s="225">
        <v>0</v>
      </c>
      <c r="I18" s="227">
        <v>0</v>
      </c>
      <c r="J18" s="104">
        <v>0</v>
      </c>
      <c r="K18" s="227">
        <v>0</v>
      </c>
      <c r="L18" s="227">
        <v>0</v>
      </c>
      <c r="M18" s="227">
        <v>0</v>
      </c>
      <c r="N18" s="227">
        <v>0</v>
      </c>
      <c r="O18" s="227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0</v>
      </c>
      <c r="X18" s="104">
        <v>0</v>
      </c>
      <c r="Y18" s="104">
        <v>0</v>
      </c>
      <c r="Z18" s="104">
        <v>0</v>
      </c>
      <c r="AA18" s="104">
        <v>0</v>
      </c>
      <c r="AB18" s="104">
        <v>0</v>
      </c>
      <c r="AC18" s="104">
        <v>0</v>
      </c>
      <c r="AD18" s="104">
        <v>0</v>
      </c>
      <c r="AE18" s="104">
        <v>0</v>
      </c>
      <c r="AF18" s="104"/>
      <c r="AG18" s="24"/>
    </row>
    <row r="19" spans="1:33" ht="23.25">
      <c r="A19" s="211"/>
      <c r="B19" s="185"/>
      <c r="C19" s="185"/>
      <c r="D19" s="185"/>
      <c r="E19" s="185"/>
      <c r="F19" s="185"/>
      <c r="G19" s="185"/>
      <c r="H19" s="185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 t="s">
        <v>30</v>
      </c>
      <c r="AG19" s="15"/>
    </row>
    <row r="20" spans="1:33" ht="23.25">
      <c r="A20" s="211"/>
      <c r="B20" s="185">
        <f aca="true" t="shared" si="1" ref="B20:AE20">SUM(B14:B19)</f>
        <v>19.17</v>
      </c>
      <c r="C20" s="185">
        <f t="shared" si="1"/>
        <v>17.06</v>
      </c>
      <c r="D20" s="185">
        <f t="shared" si="1"/>
        <v>17.64</v>
      </c>
      <c r="E20" s="185">
        <f t="shared" si="1"/>
        <v>19.05</v>
      </c>
      <c r="F20" s="185">
        <f t="shared" si="1"/>
        <v>19.950000000000003</v>
      </c>
      <c r="G20" s="185">
        <f t="shared" si="1"/>
        <v>18.76</v>
      </c>
      <c r="H20" s="185">
        <f t="shared" si="1"/>
        <v>19.59</v>
      </c>
      <c r="I20" s="104">
        <f t="shared" si="1"/>
        <v>19.51</v>
      </c>
      <c r="J20" s="104">
        <f t="shared" si="1"/>
        <v>18.58</v>
      </c>
      <c r="K20" s="104">
        <f t="shared" si="1"/>
        <v>18.15</v>
      </c>
      <c r="L20" s="104">
        <f>SUM(L14:L19)</f>
        <v>14.63</v>
      </c>
      <c r="M20" s="104">
        <f>SUM(M14:M19)</f>
        <v>17.17</v>
      </c>
      <c r="N20" s="104">
        <f t="shared" si="1"/>
        <v>18.17</v>
      </c>
      <c r="O20" s="104">
        <f t="shared" si="1"/>
        <v>19.689999999999998</v>
      </c>
      <c r="P20" s="104">
        <f t="shared" si="1"/>
        <v>20.880000000000003</v>
      </c>
      <c r="Q20" s="104">
        <f t="shared" si="1"/>
        <v>18.080000000000002</v>
      </c>
      <c r="R20" s="104">
        <f t="shared" si="1"/>
        <v>18.03</v>
      </c>
      <c r="S20" s="104">
        <f t="shared" si="1"/>
        <v>17.799999999999997</v>
      </c>
      <c r="T20" s="104">
        <f t="shared" si="1"/>
        <v>17.67</v>
      </c>
      <c r="U20" s="104">
        <f t="shared" si="1"/>
        <v>17.81</v>
      </c>
      <c r="V20" s="104">
        <f t="shared" si="1"/>
        <v>18.77</v>
      </c>
      <c r="W20" s="104">
        <f t="shared" si="1"/>
        <v>19.87</v>
      </c>
      <c r="X20" s="104">
        <f t="shared" si="1"/>
        <v>19.24</v>
      </c>
      <c r="Y20" s="104">
        <f t="shared" si="1"/>
        <v>17.84</v>
      </c>
      <c r="Z20" s="104">
        <f t="shared" si="1"/>
        <v>16.08</v>
      </c>
      <c r="AA20" s="104">
        <f t="shared" si="1"/>
        <v>18.4</v>
      </c>
      <c r="AB20" s="104">
        <f t="shared" si="1"/>
        <v>17.53</v>
      </c>
      <c r="AC20" s="104">
        <f t="shared" si="1"/>
        <v>19.41</v>
      </c>
      <c r="AD20" s="104">
        <f t="shared" si="1"/>
        <v>17.87</v>
      </c>
      <c r="AE20" s="104">
        <f t="shared" si="1"/>
        <v>18.15</v>
      </c>
      <c r="AF20" s="104">
        <f>SUM(B20:AE20)/30</f>
        <v>18.351666666666667</v>
      </c>
      <c r="AG20" s="24"/>
    </row>
    <row r="21" spans="1:33" ht="23.25">
      <c r="A21" s="146" t="s">
        <v>8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24"/>
    </row>
    <row r="22" spans="1:33" ht="23.25">
      <c r="A22" s="206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24"/>
    </row>
    <row r="23" spans="1:33" ht="23.25">
      <c r="A23" s="206" t="s">
        <v>9</v>
      </c>
      <c r="B23" s="104">
        <v>17.23</v>
      </c>
      <c r="C23" s="104">
        <v>18.57</v>
      </c>
      <c r="D23" s="104">
        <v>17.9</v>
      </c>
      <c r="E23" s="104">
        <v>20.24</v>
      </c>
      <c r="F23" s="104">
        <v>17.98</v>
      </c>
      <c r="G23" s="104">
        <v>17.4</v>
      </c>
      <c r="H23" s="104">
        <v>17.58</v>
      </c>
      <c r="I23" s="104">
        <v>17.03</v>
      </c>
      <c r="J23" s="104">
        <v>17.06</v>
      </c>
      <c r="K23" s="104">
        <v>15.41</v>
      </c>
      <c r="L23" s="104">
        <v>16.37</v>
      </c>
      <c r="M23" s="104">
        <v>17.51</v>
      </c>
      <c r="N23" s="104">
        <v>18.82</v>
      </c>
      <c r="O23" s="104">
        <v>18.15</v>
      </c>
      <c r="P23" s="104">
        <v>15.91</v>
      </c>
      <c r="Q23" s="104">
        <v>18.43</v>
      </c>
      <c r="R23" s="104">
        <v>17.61</v>
      </c>
      <c r="S23" s="104">
        <v>16.07</v>
      </c>
      <c r="T23" s="104">
        <v>16.41</v>
      </c>
      <c r="U23" s="104">
        <v>17.11</v>
      </c>
      <c r="V23" s="104">
        <v>17.29</v>
      </c>
      <c r="W23" s="104">
        <v>16.92</v>
      </c>
      <c r="X23" s="104">
        <v>16.54</v>
      </c>
      <c r="Y23" s="104">
        <v>17.04</v>
      </c>
      <c r="Z23" s="104">
        <v>16.53</v>
      </c>
      <c r="AA23" s="104">
        <v>17.53</v>
      </c>
      <c r="AB23" s="104">
        <v>17.02</v>
      </c>
      <c r="AC23" s="104">
        <v>16.82</v>
      </c>
      <c r="AD23" s="104">
        <v>17.69</v>
      </c>
      <c r="AE23" s="104">
        <v>17.22</v>
      </c>
      <c r="AF23" s="104"/>
      <c r="AG23" s="24"/>
    </row>
    <row r="24" spans="1:33" ht="23.25">
      <c r="A24" s="206" t="s">
        <v>39</v>
      </c>
      <c r="B24" s="104">
        <v>0.01</v>
      </c>
      <c r="C24" s="104">
        <v>0.25</v>
      </c>
      <c r="D24" s="104">
        <v>0.15</v>
      </c>
      <c r="E24" s="104">
        <v>0.57</v>
      </c>
      <c r="F24" s="104">
        <v>1.04</v>
      </c>
      <c r="G24" s="104">
        <v>0.56</v>
      </c>
      <c r="H24" s="104">
        <v>1.64</v>
      </c>
      <c r="I24" s="104">
        <v>0</v>
      </c>
      <c r="J24" s="104">
        <v>0.17</v>
      </c>
      <c r="K24" s="104">
        <v>0.39</v>
      </c>
      <c r="L24" s="104">
        <v>0.09</v>
      </c>
      <c r="M24" s="104">
        <v>0.94</v>
      </c>
      <c r="N24" s="104">
        <v>0</v>
      </c>
      <c r="O24" s="104">
        <v>0.44</v>
      </c>
      <c r="P24" s="104">
        <v>0.13</v>
      </c>
      <c r="Q24" s="104">
        <v>0.4</v>
      </c>
      <c r="R24" s="104">
        <v>0.62</v>
      </c>
      <c r="S24" s="104">
        <v>0.62</v>
      </c>
      <c r="T24" s="104">
        <v>1.44</v>
      </c>
      <c r="U24" s="104">
        <v>0.92</v>
      </c>
      <c r="V24" s="104">
        <v>1.08</v>
      </c>
      <c r="W24" s="104">
        <v>0.92</v>
      </c>
      <c r="X24" s="104">
        <v>1.06</v>
      </c>
      <c r="Y24" s="104">
        <v>0.94</v>
      </c>
      <c r="Z24" s="104">
        <v>1.06</v>
      </c>
      <c r="AA24" s="104">
        <v>1.03</v>
      </c>
      <c r="AB24" s="104">
        <v>1</v>
      </c>
      <c r="AC24" s="104">
        <v>0.81</v>
      </c>
      <c r="AD24" s="104">
        <v>1.39</v>
      </c>
      <c r="AE24" s="104">
        <v>0.63</v>
      </c>
      <c r="AF24" s="104"/>
      <c r="AG24" s="24"/>
    </row>
    <row r="25" spans="1:33" ht="23.25">
      <c r="A25" s="206" t="s">
        <v>10</v>
      </c>
      <c r="B25" s="104">
        <v>0</v>
      </c>
      <c r="C25" s="104">
        <v>0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4">
        <v>0</v>
      </c>
      <c r="W25" s="104">
        <v>0</v>
      </c>
      <c r="X25" s="104">
        <v>0</v>
      </c>
      <c r="Y25" s="104">
        <v>0</v>
      </c>
      <c r="Z25" s="104">
        <v>0</v>
      </c>
      <c r="AA25" s="104">
        <v>0</v>
      </c>
      <c r="AB25" s="104">
        <v>0</v>
      </c>
      <c r="AC25" s="104">
        <v>0</v>
      </c>
      <c r="AD25" s="104">
        <v>0</v>
      </c>
      <c r="AE25" s="104">
        <v>0</v>
      </c>
      <c r="AF25" s="104"/>
      <c r="AG25" s="24"/>
    </row>
    <row r="26" spans="1:33" ht="23.25">
      <c r="A26" s="206" t="s">
        <v>25</v>
      </c>
      <c r="B26" s="226">
        <v>46</v>
      </c>
      <c r="C26" s="226">
        <v>37</v>
      </c>
      <c r="D26" s="226">
        <v>39</v>
      </c>
      <c r="E26" s="226">
        <v>47</v>
      </c>
      <c r="F26" s="226">
        <v>44</v>
      </c>
      <c r="G26" s="226">
        <v>46</v>
      </c>
      <c r="H26" s="226">
        <v>45</v>
      </c>
      <c r="I26" s="104">
        <v>87</v>
      </c>
      <c r="J26" s="104">
        <v>71</v>
      </c>
      <c r="K26" s="104">
        <v>57</v>
      </c>
      <c r="L26" s="104">
        <v>38</v>
      </c>
      <c r="M26" s="104">
        <v>34</v>
      </c>
      <c r="N26" s="104">
        <v>44</v>
      </c>
      <c r="O26" s="104">
        <v>37</v>
      </c>
      <c r="P26" s="104">
        <v>67</v>
      </c>
      <c r="Q26" s="104">
        <v>45</v>
      </c>
      <c r="R26" s="104">
        <v>65</v>
      </c>
      <c r="S26" s="104">
        <v>65</v>
      </c>
      <c r="T26" s="104">
        <v>52</v>
      </c>
      <c r="U26" s="104">
        <v>87</v>
      </c>
      <c r="V26" s="104">
        <v>88</v>
      </c>
      <c r="W26" s="104">
        <v>47</v>
      </c>
      <c r="X26" s="104">
        <v>49</v>
      </c>
      <c r="Y26" s="104">
        <v>50</v>
      </c>
      <c r="Z26" s="104">
        <v>46</v>
      </c>
      <c r="AA26" s="104">
        <v>47</v>
      </c>
      <c r="AB26" s="104">
        <v>38</v>
      </c>
      <c r="AC26" s="104">
        <v>39</v>
      </c>
      <c r="AD26" s="104">
        <v>52</v>
      </c>
      <c r="AE26" s="104">
        <v>51</v>
      </c>
      <c r="AF26" s="104"/>
      <c r="AG26" s="24"/>
    </row>
    <row r="27" spans="1:33" ht="23.25">
      <c r="A27" s="206" t="s">
        <v>24</v>
      </c>
      <c r="B27" s="226">
        <v>0</v>
      </c>
      <c r="C27" s="226">
        <v>0</v>
      </c>
      <c r="D27" s="226">
        <v>0</v>
      </c>
      <c r="E27" s="226">
        <v>0</v>
      </c>
      <c r="F27" s="226">
        <v>0</v>
      </c>
      <c r="G27" s="226">
        <v>0</v>
      </c>
      <c r="H27" s="226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4">
        <v>0</v>
      </c>
      <c r="Z27" s="104">
        <v>0</v>
      </c>
      <c r="AA27" s="104">
        <v>0</v>
      </c>
      <c r="AB27" s="104">
        <v>0</v>
      </c>
      <c r="AC27" s="104">
        <v>0</v>
      </c>
      <c r="AD27" s="104">
        <v>0</v>
      </c>
      <c r="AE27" s="104">
        <v>0</v>
      </c>
      <c r="AF27" s="104"/>
      <c r="AG27" s="24"/>
    </row>
    <row r="28" spans="1:33" ht="23.25">
      <c r="A28" s="206" t="s">
        <v>26</v>
      </c>
      <c r="B28" s="226">
        <v>0</v>
      </c>
      <c r="C28" s="226">
        <v>0</v>
      </c>
      <c r="D28" s="226">
        <v>0</v>
      </c>
      <c r="E28" s="226">
        <v>0</v>
      </c>
      <c r="F28" s="226">
        <v>0</v>
      </c>
      <c r="G28" s="226">
        <v>0</v>
      </c>
      <c r="H28" s="226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0</v>
      </c>
      <c r="Z28" s="104">
        <v>0</v>
      </c>
      <c r="AA28" s="104">
        <v>0</v>
      </c>
      <c r="AB28" s="104">
        <v>0</v>
      </c>
      <c r="AC28" s="104">
        <v>0</v>
      </c>
      <c r="AD28" s="104">
        <v>0</v>
      </c>
      <c r="AE28" s="104">
        <v>0</v>
      </c>
      <c r="AF28" s="104"/>
      <c r="AG28" s="24"/>
    </row>
    <row r="29" spans="1:33" ht="23.25">
      <c r="A29" s="206" t="s">
        <v>27</v>
      </c>
      <c r="B29" s="226">
        <v>0</v>
      </c>
      <c r="C29" s="226">
        <v>0</v>
      </c>
      <c r="D29" s="226">
        <v>0</v>
      </c>
      <c r="E29" s="226">
        <v>0</v>
      </c>
      <c r="F29" s="226">
        <v>0</v>
      </c>
      <c r="G29" s="226">
        <v>0</v>
      </c>
      <c r="H29" s="226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104">
        <v>0</v>
      </c>
      <c r="AB29" s="104">
        <v>0</v>
      </c>
      <c r="AC29" s="104">
        <v>0</v>
      </c>
      <c r="AD29" s="104">
        <v>0</v>
      </c>
      <c r="AE29" s="104">
        <v>0</v>
      </c>
      <c r="AF29" s="104"/>
      <c r="AG29" s="24"/>
    </row>
    <row r="30" spans="1:33" ht="23.25">
      <c r="A30" s="206" t="s">
        <v>18</v>
      </c>
      <c r="B30" s="104">
        <v>0</v>
      </c>
      <c r="C30" s="104">
        <v>0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4">
        <v>0</v>
      </c>
      <c r="Z30" s="104">
        <v>0</v>
      </c>
      <c r="AA30" s="104">
        <v>0</v>
      </c>
      <c r="AB30" s="104">
        <v>0</v>
      </c>
      <c r="AC30" s="104">
        <v>0</v>
      </c>
      <c r="AD30" s="104">
        <v>0</v>
      </c>
      <c r="AE30" s="104">
        <v>0</v>
      </c>
      <c r="AF30" s="104"/>
      <c r="AG30" s="24"/>
    </row>
    <row r="31" spans="1:33" ht="23.25">
      <c r="A31" s="206" t="s">
        <v>5</v>
      </c>
      <c r="B31" s="104">
        <v>0.5</v>
      </c>
      <c r="C31" s="104">
        <v>0.5</v>
      </c>
      <c r="D31" s="104">
        <v>0.5</v>
      </c>
      <c r="E31" s="104">
        <v>0.5</v>
      </c>
      <c r="F31" s="104">
        <v>0.5</v>
      </c>
      <c r="G31" s="104">
        <v>0.5</v>
      </c>
      <c r="H31" s="104">
        <v>0.5</v>
      </c>
      <c r="I31" s="104">
        <v>0.5</v>
      </c>
      <c r="J31" s="104">
        <v>0.5</v>
      </c>
      <c r="K31" s="104">
        <v>0.6</v>
      </c>
      <c r="L31" s="104">
        <v>0.6</v>
      </c>
      <c r="M31" s="104">
        <v>0.6</v>
      </c>
      <c r="N31" s="104">
        <v>0.6</v>
      </c>
      <c r="O31" s="104">
        <v>0.6</v>
      </c>
      <c r="P31" s="104">
        <v>0.6</v>
      </c>
      <c r="Q31" s="104">
        <v>0.6</v>
      </c>
      <c r="R31" s="104">
        <v>0.6</v>
      </c>
      <c r="S31" s="104">
        <v>0.6</v>
      </c>
      <c r="T31" s="104">
        <v>0.6</v>
      </c>
      <c r="U31" s="104">
        <v>0.6</v>
      </c>
      <c r="V31" s="104">
        <v>0.6</v>
      </c>
      <c r="W31" s="104">
        <v>0.6</v>
      </c>
      <c r="X31" s="104">
        <v>0.6</v>
      </c>
      <c r="Y31" s="104">
        <v>0.6</v>
      </c>
      <c r="Z31" s="104">
        <v>0.6</v>
      </c>
      <c r="AA31" s="104">
        <v>0.6</v>
      </c>
      <c r="AB31" s="104">
        <v>0.6</v>
      </c>
      <c r="AC31" s="104">
        <v>0.6</v>
      </c>
      <c r="AD31" s="104">
        <v>0.6</v>
      </c>
      <c r="AE31" s="104">
        <v>0.6</v>
      </c>
      <c r="AF31" s="104"/>
      <c r="AG31" s="15"/>
    </row>
    <row r="32" spans="1:33" ht="23.25">
      <c r="A32" s="206" t="s">
        <v>11</v>
      </c>
      <c r="B32" s="104">
        <v>0</v>
      </c>
      <c r="C32" s="104">
        <v>0</v>
      </c>
      <c r="D32" s="104">
        <v>0</v>
      </c>
      <c r="E32" s="104"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  <c r="P32" s="104">
        <v>0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4">
        <v>0</v>
      </c>
      <c r="W32" s="104">
        <v>0</v>
      </c>
      <c r="X32" s="104">
        <v>0</v>
      </c>
      <c r="Y32" s="104">
        <v>0</v>
      </c>
      <c r="Z32" s="104">
        <v>0</v>
      </c>
      <c r="AA32" s="104">
        <v>0</v>
      </c>
      <c r="AB32" s="104">
        <v>0</v>
      </c>
      <c r="AC32" s="104">
        <v>0</v>
      </c>
      <c r="AD32" s="104">
        <v>0</v>
      </c>
      <c r="AE32" s="104">
        <v>0</v>
      </c>
      <c r="AF32" s="104"/>
      <c r="AG32" s="24"/>
    </row>
    <row r="33" spans="1:33" ht="23.25">
      <c r="A33" s="206" t="s">
        <v>7</v>
      </c>
      <c r="B33" s="104">
        <v>0</v>
      </c>
      <c r="C33" s="104">
        <v>0</v>
      </c>
      <c r="D33" s="104">
        <v>0</v>
      </c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104">
        <v>0</v>
      </c>
      <c r="M33" s="104">
        <v>0</v>
      </c>
      <c r="N33" s="104"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4">
        <v>0</v>
      </c>
      <c r="W33" s="104">
        <v>0</v>
      </c>
      <c r="X33" s="104">
        <v>0</v>
      </c>
      <c r="Y33" s="104">
        <v>0</v>
      </c>
      <c r="Z33" s="104">
        <v>0</v>
      </c>
      <c r="AA33" s="104">
        <v>0</v>
      </c>
      <c r="AB33" s="104">
        <v>0</v>
      </c>
      <c r="AC33" s="104">
        <v>0</v>
      </c>
      <c r="AD33" s="104">
        <v>0</v>
      </c>
      <c r="AE33" s="104">
        <v>0</v>
      </c>
      <c r="AF33" s="104"/>
      <c r="AG33" s="24"/>
    </row>
    <row r="34" spans="1:33" ht="23.25">
      <c r="A34" s="206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 t="s">
        <v>30</v>
      </c>
      <c r="AG34" s="24"/>
    </row>
    <row r="35" spans="1:33" ht="23.25">
      <c r="A35" s="206"/>
      <c r="B35" s="104">
        <f>SUM(B23+B24+B25+B30+B31+B32+B33)</f>
        <v>17.740000000000002</v>
      </c>
      <c r="C35" s="104">
        <f aca="true" t="shared" si="2" ref="C35:AE35">SUM(C23+C24+C25+C30+C31+C32+C33)</f>
        <v>19.32</v>
      </c>
      <c r="D35" s="104">
        <f t="shared" si="2"/>
        <v>18.549999999999997</v>
      </c>
      <c r="E35" s="104">
        <f t="shared" si="2"/>
        <v>21.31</v>
      </c>
      <c r="F35" s="104">
        <f t="shared" si="2"/>
        <v>19.52</v>
      </c>
      <c r="G35" s="104">
        <f t="shared" si="2"/>
        <v>18.459999999999997</v>
      </c>
      <c r="H35" s="104">
        <f t="shared" si="2"/>
        <v>19.72</v>
      </c>
      <c r="I35" s="104">
        <f t="shared" si="2"/>
        <v>17.53</v>
      </c>
      <c r="J35" s="104">
        <f t="shared" si="2"/>
        <v>17.73</v>
      </c>
      <c r="K35" s="104">
        <f t="shared" si="2"/>
        <v>16.400000000000002</v>
      </c>
      <c r="L35" s="104">
        <f t="shared" si="2"/>
        <v>17.060000000000002</v>
      </c>
      <c r="M35" s="104">
        <f>SUM(M23+M24+M25+M30+M31+M32+M33)</f>
        <v>19.050000000000004</v>
      </c>
      <c r="N35" s="104">
        <f>SUM(N23+N24+N25+N30+N31+N32+N33)</f>
        <v>19.42</v>
      </c>
      <c r="O35" s="104">
        <f t="shared" si="2"/>
        <v>19.19</v>
      </c>
      <c r="P35" s="104">
        <f t="shared" si="2"/>
        <v>16.64</v>
      </c>
      <c r="Q35" s="104">
        <f t="shared" si="2"/>
        <v>19.43</v>
      </c>
      <c r="R35" s="104">
        <f t="shared" si="2"/>
        <v>18.830000000000002</v>
      </c>
      <c r="S35" s="104">
        <f t="shared" si="2"/>
        <v>17.290000000000003</v>
      </c>
      <c r="T35" s="104">
        <f t="shared" si="2"/>
        <v>18.450000000000003</v>
      </c>
      <c r="U35" s="104">
        <f t="shared" si="2"/>
        <v>18.630000000000003</v>
      </c>
      <c r="V35" s="104">
        <f t="shared" si="2"/>
        <v>18.97</v>
      </c>
      <c r="W35" s="104">
        <f t="shared" si="2"/>
        <v>18.440000000000005</v>
      </c>
      <c r="X35" s="104">
        <f t="shared" si="2"/>
        <v>18.2</v>
      </c>
      <c r="Y35" s="104">
        <f t="shared" si="2"/>
        <v>18.580000000000002</v>
      </c>
      <c r="Z35" s="104">
        <f t="shared" si="2"/>
        <v>18.19</v>
      </c>
      <c r="AA35" s="104">
        <f t="shared" si="2"/>
        <v>19.160000000000004</v>
      </c>
      <c r="AB35" s="104">
        <f t="shared" si="2"/>
        <v>18.62</v>
      </c>
      <c r="AC35" s="104">
        <f t="shared" si="2"/>
        <v>18.23</v>
      </c>
      <c r="AD35" s="104">
        <f t="shared" si="2"/>
        <v>19.680000000000003</v>
      </c>
      <c r="AE35" s="104">
        <f t="shared" si="2"/>
        <v>18.45</v>
      </c>
      <c r="AF35" s="104">
        <f>SUM(B35:AE35)/30</f>
        <v>18.559666666666665</v>
      </c>
      <c r="AG35" s="24"/>
    </row>
    <row r="36" spans="1:33" ht="23.25">
      <c r="A36" s="221" t="s">
        <v>12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24"/>
    </row>
    <row r="37" spans="1:33" ht="23.25">
      <c r="A37" s="221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24"/>
    </row>
    <row r="38" spans="1:33" ht="23.25">
      <c r="A38" s="206" t="s">
        <v>13</v>
      </c>
      <c r="B38" s="227">
        <v>0</v>
      </c>
      <c r="C38" s="227">
        <v>2.8</v>
      </c>
      <c r="D38" s="227">
        <v>2.8</v>
      </c>
      <c r="E38" s="227">
        <v>2.6</v>
      </c>
      <c r="F38" s="227">
        <v>3.2</v>
      </c>
      <c r="G38" s="227">
        <v>2.3</v>
      </c>
      <c r="H38" s="227">
        <v>2.3</v>
      </c>
      <c r="I38" s="227">
        <v>2.6</v>
      </c>
      <c r="J38" s="227">
        <v>3.1</v>
      </c>
      <c r="K38" s="227">
        <v>3.3</v>
      </c>
      <c r="L38" s="227">
        <v>0</v>
      </c>
      <c r="M38" s="227">
        <v>0</v>
      </c>
      <c r="N38" s="227">
        <v>0</v>
      </c>
      <c r="O38" s="227">
        <v>0</v>
      </c>
      <c r="P38" s="227">
        <v>2.6</v>
      </c>
      <c r="Q38" s="227">
        <v>2.6</v>
      </c>
      <c r="R38" s="227">
        <v>2.9</v>
      </c>
      <c r="S38" s="227">
        <v>2.8</v>
      </c>
      <c r="T38" s="227">
        <v>2.5</v>
      </c>
      <c r="U38" s="227">
        <v>2.5</v>
      </c>
      <c r="V38" s="227">
        <v>2.4</v>
      </c>
      <c r="W38" s="227">
        <v>3.4</v>
      </c>
      <c r="X38" s="227">
        <v>2.5</v>
      </c>
      <c r="Y38" s="227">
        <v>3.2</v>
      </c>
      <c r="Z38" s="227">
        <v>2.8</v>
      </c>
      <c r="AA38" s="227">
        <v>2.3</v>
      </c>
      <c r="AB38" s="227">
        <v>2</v>
      </c>
      <c r="AC38" s="227">
        <v>3.3</v>
      </c>
      <c r="AD38" s="227">
        <v>2.5</v>
      </c>
      <c r="AE38" s="227">
        <v>2.7</v>
      </c>
      <c r="AF38" s="104"/>
      <c r="AG38" s="24"/>
    </row>
    <row r="39" spans="1:33" ht="23.25">
      <c r="A39" s="205" t="s">
        <v>33</v>
      </c>
      <c r="B39" s="227">
        <v>2.6</v>
      </c>
      <c r="C39" s="227">
        <v>0</v>
      </c>
      <c r="D39" s="227">
        <v>0</v>
      </c>
      <c r="E39" s="227">
        <v>0</v>
      </c>
      <c r="F39" s="227">
        <v>0</v>
      </c>
      <c r="G39" s="227">
        <v>0</v>
      </c>
      <c r="H39" s="227">
        <v>0</v>
      </c>
      <c r="I39" s="227">
        <v>0</v>
      </c>
      <c r="J39" s="227">
        <v>0</v>
      </c>
      <c r="K39" s="104">
        <v>0</v>
      </c>
      <c r="L39" s="227">
        <v>2</v>
      </c>
      <c r="M39" s="227">
        <v>2.7</v>
      </c>
      <c r="N39" s="227">
        <v>2.6</v>
      </c>
      <c r="O39" s="227">
        <v>3</v>
      </c>
      <c r="P39" s="227">
        <v>0</v>
      </c>
      <c r="Q39" s="227">
        <v>0</v>
      </c>
      <c r="R39" s="227">
        <v>0</v>
      </c>
      <c r="S39" s="104">
        <v>0</v>
      </c>
      <c r="T39" s="227">
        <v>0</v>
      </c>
      <c r="U39" s="227">
        <v>0</v>
      </c>
      <c r="V39" s="227">
        <v>0</v>
      </c>
      <c r="W39" s="227">
        <v>0</v>
      </c>
      <c r="X39" s="227">
        <v>0</v>
      </c>
      <c r="Y39" s="227">
        <v>0</v>
      </c>
      <c r="Z39" s="227">
        <v>0</v>
      </c>
      <c r="AA39" s="227">
        <v>0</v>
      </c>
      <c r="AB39" s="227">
        <v>0</v>
      </c>
      <c r="AC39" s="227">
        <v>0</v>
      </c>
      <c r="AD39" s="227">
        <v>0</v>
      </c>
      <c r="AE39" s="227">
        <v>0</v>
      </c>
      <c r="AF39" s="104">
        <f>SUM(B39:AE39)</f>
        <v>12.9</v>
      </c>
      <c r="AG39" s="24"/>
    </row>
    <row r="40" spans="1:33" ht="23.25">
      <c r="A40" s="206" t="s">
        <v>4</v>
      </c>
      <c r="B40" s="227">
        <v>1.4</v>
      </c>
      <c r="C40" s="227">
        <v>1.4</v>
      </c>
      <c r="D40" s="227">
        <v>1.4</v>
      </c>
      <c r="E40" s="227">
        <v>1.4</v>
      </c>
      <c r="F40" s="227">
        <v>1.4</v>
      </c>
      <c r="G40" s="227">
        <v>1.4</v>
      </c>
      <c r="H40" s="227">
        <v>1.4</v>
      </c>
      <c r="I40" s="227">
        <v>1.4</v>
      </c>
      <c r="J40" s="227">
        <v>1.4</v>
      </c>
      <c r="K40" s="227">
        <v>1.4</v>
      </c>
      <c r="L40" s="227">
        <v>1.4</v>
      </c>
      <c r="M40" s="227">
        <v>1.4</v>
      </c>
      <c r="N40" s="227">
        <v>1.4</v>
      </c>
      <c r="O40" s="227">
        <v>1.4</v>
      </c>
      <c r="P40" s="227">
        <v>1.4</v>
      </c>
      <c r="Q40" s="227">
        <v>1.4</v>
      </c>
      <c r="R40" s="227">
        <v>1.4</v>
      </c>
      <c r="S40" s="227">
        <v>1.4</v>
      </c>
      <c r="T40" s="227">
        <v>1.4</v>
      </c>
      <c r="U40" s="227">
        <v>1.4</v>
      </c>
      <c r="V40" s="227">
        <v>1.4</v>
      </c>
      <c r="W40" s="227">
        <v>1.4</v>
      </c>
      <c r="X40" s="227">
        <v>1.4</v>
      </c>
      <c r="Y40" s="227">
        <v>1.4</v>
      </c>
      <c r="Z40" s="227">
        <v>1.4</v>
      </c>
      <c r="AA40" s="227">
        <v>1.4</v>
      </c>
      <c r="AB40" s="227">
        <v>1.4</v>
      </c>
      <c r="AC40" s="227">
        <v>1.4</v>
      </c>
      <c r="AD40" s="227">
        <v>1.4</v>
      </c>
      <c r="AE40" s="227">
        <v>1.4</v>
      </c>
      <c r="AF40" s="104"/>
      <c r="AG40" s="24"/>
    </row>
    <row r="41" spans="1:33" ht="23.25">
      <c r="A41" s="206" t="s">
        <v>14</v>
      </c>
      <c r="B41" s="227">
        <v>0</v>
      </c>
      <c r="C41" s="227">
        <v>0</v>
      </c>
      <c r="D41" s="227">
        <v>0</v>
      </c>
      <c r="E41" s="227">
        <v>0</v>
      </c>
      <c r="F41" s="227">
        <v>0</v>
      </c>
      <c r="G41" s="227">
        <v>0</v>
      </c>
      <c r="H41" s="227">
        <v>0</v>
      </c>
      <c r="I41" s="227">
        <v>0</v>
      </c>
      <c r="J41" s="227">
        <v>0</v>
      </c>
      <c r="K41" s="227">
        <v>0</v>
      </c>
      <c r="L41" s="227">
        <v>0</v>
      </c>
      <c r="M41" s="227">
        <v>0</v>
      </c>
      <c r="N41" s="227">
        <v>0</v>
      </c>
      <c r="O41" s="227">
        <v>0</v>
      </c>
      <c r="P41" s="227">
        <v>0</v>
      </c>
      <c r="Q41" s="227">
        <v>0</v>
      </c>
      <c r="R41" s="227">
        <v>0</v>
      </c>
      <c r="S41" s="227">
        <v>0</v>
      </c>
      <c r="T41" s="227">
        <v>0</v>
      </c>
      <c r="U41" s="227">
        <v>0</v>
      </c>
      <c r="V41" s="227">
        <v>0</v>
      </c>
      <c r="W41" s="227">
        <v>0</v>
      </c>
      <c r="X41" s="227">
        <v>0</v>
      </c>
      <c r="Y41" s="227">
        <v>0</v>
      </c>
      <c r="Z41" s="227">
        <v>0</v>
      </c>
      <c r="AA41" s="227">
        <v>0</v>
      </c>
      <c r="AB41" s="227">
        <v>0</v>
      </c>
      <c r="AC41" s="227">
        <v>0</v>
      </c>
      <c r="AD41" s="227">
        <v>0</v>
      </c>
      <c r="AE41" s="227">
        <v>0</v>
      </c>
      <c r="AF41" s="104"/>
      <c r="AG41" s="24"/>
    </row>
    <row r="42" spans="1:33" ht="23.25">
      <c r="A42" s="206" t="s">
        <v>11</v>
      </c>
      <c r="B42" s="227">
        <v>0</v>
      </c>
      <c r="C42" s="227">
        <v>0</v>
      </c>
      <c r="D42" s="227">
        <v>0</v>
      </c>
      <c r="E42" s="227">
        <v>0</v>
      </c>
      <c r="F42" s="227">
        <v>0</v>
      </c>
      <c r="G42" s="227">
        <v>0</v>
      </c>
      <c r="H42" s="227">
        <v>0</v>
      </c>
      <c r="I42" s="227">
        <v>0</v>
      </c>
      <c r="J42" s="227">
        <v>0</v>
      </c>
      <c r="K42" s="227">
        <v>0</v>
      </c>
      <c r="L42" s="227">
        <v>0</v>
      </c>
      <c r="M42" s="227">
        <v>0</v>
      </c>
      <c r="N42" s="227">
        <v>0</v>
      </c>
      <c r="O42" s="227">
        <v>0</v>
      </c>
      <c r="P42" s="227">
        <v>0</v>
      </c>
      <c r="Q42" s="227">
        <v>0</v>
      </c>
      <c r="R42" s="227">
        <v>0</v>
      </c>
      <c r="S42" s="227">
        <v>0</v>
      </c>
      <c r="T42" s="227">
        <v>0</v>
      </c>
      <c r="U42" s="227">
        <v>0</v>
      </c>
      <c r="V42" s="227">
        <v>0</v>
      </c>
      <c r="W42" s="227">
        <v>0</v>
      </c>
      <c r="X42" s="227">
        <v>0</v>
      </c>
      <c r="Y42" s="227">
        <v>0</v>
      </c>
      <c r="Z42" s="227">
        <v>0</v>
      </c>
      <c r="AA42" s="227">
        <v>0</v>
      </c>
      <c r="AB42" s="227">
        <v>0</v>
      </c>
      <c r="AC42" s="227">
        <v>0</v>
      </c>
      <c r="AD42" s="227">
        <v>0</v>
      </c>
      <c r="AE42" s="227">
        <v>0</v>
      </c>
      <c r="AF42" s="104"/>
      <c r="AG42" s="24"/>
    </row>
    <row r="43" spans="1:33" ht="23.25">
      <c r="A43" s="206"/>
      <c r="B43" s="182"/>
      <c r="C43" s="182"/>
      <c r="D43" s="185"/>
      <c r="E43" s="185"/>
      <c r="F43" s="185"/>
      <c r="G43" s="185"/>
      <c r="H43" s="185"/>
      <c r="I43" s="227"/>
      <c r="J43" s="227"/>
      <c r="K43" s="104"/>
      <c r="L43" s="227"/>
      <c r="M43" s="227"/>
      <c r="N43" s="227"/>
      <c r="O43" s="227"/>
      <c r="P43" s="227"/>
      <c r="Q43" s="227"/>
      <c r="R43" s="227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 t="s">
        <v>30</v>
      </c>
      <c r="AG43" s="24"/>
    </row>
    <row r="44" spans="1:33" ht="23.25">
      <c r="A44" s="211"/>
      <c r="B44" s="185">
        <f>SUM(B38:B42)</f>
        <v>4</v>
      </c>
      <c r="C44" s="185">
        <f aca="true" t="shared" si="3" ref="C44:AE44">SUM(C38:C42)</f>
        <v>4.199999999999999</v>
      </c>
      <c r="D44" s="185">
        <f t="shared" si="3"/>
        <v>4.199999999999999</v>
      </c>
      <c r="E44" s="185">
        <f t="shared" si="3"/>
        <v>4</v>
      </c>
      <c r="F44" s="185">
        <f t="shared" si="3"/>
        <v>4.6</v>
      </c>
      <c r="G44" s="185">
        <f t="shared" si="3"/>
        <v>3.6999999999999997</v>
      </c>
      <c r="H44" s="185">
        <f t="shared" si="3"/>
        <v>3.6999999999999997</v>
      </c>
      <c r="I44" s="104">
        <f t="shared" si="3"/>
        <v>4</v>
      </c>
      <c r="J44" s="104">
        <f t="shared" si="3"/>
        <v>4.5</v>
      </c>
      <c r="K44" s="104">
        <f t="shared" si="3"/>
        <v>4.699999999999999</v>
      </c>
      <c r="L44" s="104">
        <f t="shared" si="3"/>
        <v>3.4</v>
      </c>
      <c r="M44" s="104">
        <f t="shared" si="3"/>
        <v>4.1</v>
      </c>
      <c r="N44" s="104">
        <f t="shared" si="3"/>
        <v>4</v>
      </c>
      <c r="O44" s="104">
        <f t="shared" si="3"/>
        <v>4.4</v>
      </c>
      <c r="P44" s="104">
        <f t="shared" si="3"/>
        <v>4</v>
      </c>
      <c r="Q44" s="104">
        <f t="shared" si="3"/>
        <v>4</v>
      </c>
      <c r="R44" s="104">
        <f t="shared" si="3"/>
        <v>4.3</v>
      </c>
      <c r="S44" s="104">
        <f t="shared" si="3"/>
        <v>4.199999999999999</v>
      </c>
      <c r="T44" s="104">
        <f t="shared" si="3"/>
        <v>3.9</v>
      </c>
      <c r="U44" s="104">
        <f t="shared" si="3"/>
        <v>3.9</v>
      </c>
      <c r="V44" s="104">
        <f t="shared" si="3"/>
        <v>3.8</v>
      </c>
      <c r="W44" s="104">
        <f t="shared" si="3"/>
        <v>4.8</v>
      </c>
      <c r="X44" s="104">
        <f t="shared" si="3"/>
        <v>3.9</v>
      </c>
      <c r="Y44" s="104">
        <f t="shared" si="3"/>
        <v>4.6</v>
      </c>
      <c r="Z44" s="104">
        <f t="shared" si="3"/>
        <v>4.199999999999999</v>
      </c>
      <c r="AA44" s="104">
        <f t="shared" si="3"/>
        <v>3.6999999999999997</v>
      </c>
      <c r="AB44" s="104">
        <f t="shared" si="3"/>
        <v>3.4</v>
      </c>
      <c r="AC44" s="104">
        <f t="shared" si="3"/>
        <v>4.699999999999999</v>
      </c>
      <c r="AD44" s="104">
        <f t="shared" si="3"/>
        <v>3.9</v>
      </c>
      <c r="AE44" s="104">
        <f t="shared" si="3"/>
        <v>4.1</v>
      </c>
      <c r="AF44" s="104">
        <f>SUM(B44:AE44)/30</f>
        <v>4.096666666666668</v>
      </c>
      <c r="AG44" s="24"/>
    </row>
    <row r="45" spans="1:33" ht="23.25">
      <c r="A45" s="221" t="s">
        <v>15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5"/>
    </row>
    <row r="46" spans="1:33" ht="23.25">
      <c r="A46" s="206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 t="s">
        <v>30</v>
      </c>
      <c r="AG46" s="15"/>
    </row>
    <row r="47" spans="1:33" ht="23.25">
      <c r="A47" s="206" t="s">
        <v>4</v>
      </c>
      <c r="B47" s="104">
        <v>0.4929</v>
      </c>
      <c r="C47" s="104">
        <v>0.5055</v>
      </c>
      <c r="D47" s="104">
        <v>0.4397</v>
      </c>
      <c r="E47" s="104">
        <v>0.4844</v>
      </c>
      <c r="F47" s="104">
        <v>0.3869</v>
      </c>
      <c r="G47" s="104">
        <v>0.3349</v>
      </c>
      <c r="H47" s="104">
        <v>0.3587</v>
      </c>
      <c r="I47" s="104">
        <v>0.3776</v>
      </c>
      <c r="J47" s="104">
        <v>0.5261</v>
      </c>
      <c r="K47" s="104">
        <v>0.5431</v>
      </c>
      <c r="L47" s="104">
        <v>0.5619</v>
      </c>
      <c r="M47" s="104">
        <v>0.3977</v>
      </c>
      <c r="N47" s="104">
        <v>0.307</v>
      </c>
      <c r="O47" s="104">
        <v>0.2808</v>
      </c>
      <c r="P47" s="104">
        <v>0.5117</v>
      </c>
      <c r="Q47" s="104">
        <v>0.5016</v>
      </c>
      <c r="R47" s="104">
        <v>0.5031</v>
      </c>
      <c r="S47" s="104">
        <v>0.3582</v>
      </c>
      <c r="T47" s="104">
        <v>0.4449</v>
      </c>
      <c r="U47" s="104">
        <v>0.3591</v>
      </c>
      <c r="V47" s="104">
        <v>0.2742</v>
      </c>
      <c r="W47" s="104">
        <v>0.46</v>
      </c>
      <c r="X47" s="104">
        <v>0.4883</v>
      </c>
      <c r="Y47" s="104">
        <v>0.5162</v>
      </c>
      <c r="Z47" s="104">
        <v>0.424</v>
      </c>
      <c r="AA47" s="104">
        <v>0.4261</v>
      </c>
      <c r="AB47" s="104">
        <v>0.3684</v>
      </c>
      <c r="AC47" s="104">
        <v>0.3576</v>
      </c>
      <c r="AD47" s="104">
        <v>0.4952</v>
      </c>
      <c r="AE47" s="104">
        <v>0.5061</v>
      </c>
      <c r="AF47" s="104">
        <f>SUM(B47:AE47)/30</f>
        <v>0.43306333333333336</v>
      </c>
      <c r="AG47" s="24"/>
    </row>
    <row r="48" spans="1:33" ht="23.25">
      <c r="A48" s="206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24"/>
    </row>
    <row r="49" spans="1:33" ht="23.25">
      <c r="A49" s="206" t="s">
        <v>16</v>
      </c>
      <c r="B49" s="104">
        <f aca="true" t="shared" si="4" ref="B49:AE49">SUM(B11+B20+B35+B44+B47)</f>
        <v>56.9029</v>
      </c>
      <c r="C49" s="104">
        <f t="shared" si="4"/>
        <v>58.68549999999999</v>
      </c>
      <c r="D49" s="104">
        <f t="shared" si="4"/>
        <v>57.9297</v>
      </c>
      <c r="E49" s="104">
        <f t="shared" si="4"/>
        <v>62.1444</v>
      </c>
      <c r="F49" s="104">
        <f t="shared" si="4"/>
        <v>61.256899999999995</v>
      </c>
      <c r="G49" s="104">
        <f t="shared" si="4"/>
        <v>57.65489999999999</v>
      </c>
      <c r="H49" s="104">
        <f t="shared" si="4"/>
        <v>60.6687</v>
      </c>
      <c r="I49" s="104">
        <f t="shared" si="4"/>
        <v>59.6176</v>
      </c>
      <c r="J49" s="104">
        <f t="shared" si="4"/>
        <v>58.436099999999996</v>
      </c>
      <c r="K49" s="104">
        <f t="shared" si="4"/>
        <v>55.093100000000014</v>
      </c>
      <c r="L49" s="104">
        <f t="shared" si="4"/>
        <v>50.751900000000006</v>
      </c>
      <c r="M49" s="104">
        <f t="shared" si="4"/>
        <v>56.517700000000005</v>
      </c>
      <c r="N49" s="104">
        <f t="shared" si="4"/>
        <v>57.49700000000001</v>
      </c>
      <c r="O49" s="104">
        <f t="shared" si="4"/>
        <v>60.6608</v>
      </c>
      <c r="P49" s="104">
        <f t="shared" si="4"/>
        <v>61.1317</v>
      </c>
      <c r="Q49" s="104">
        <f t="shared" si="4"/>
        <v>59.811600000000006</v>
      </c>
      <c r="R49" s="104">
        <f t="shared" si="4"/>
        <v>60.26310000000001</v>
      </c>
      <c r="S49" s="104">
        <f t="shared" si="4"/>
        <v>53.1482</v>
      </c>
      <c r="T49" s="104">
        <f t="shared" si="4"/>
        <v>56.0649</v>
      </c>
      <c r="U49" s="104">
        <f t="shared" si="4"/>
        <v>55.6991</v>
      </c>
      <c r="V49" s="104">
        <f t="shared" si="4"/>
        <v>58.9142</v>
      </c>
      <c r="W49" s="104">
        <f t="shared" si="4"/>
        <v>61.57000000000001</v>
      </c>
      <c r="X49" s="104">
        <f t="shared" si="4"/>
        <v>58.228300000000004</v>
      </c>
      <c r="Y49" s="104">
        <f t="shared" si="4"/>
        <v>59.136199999999995</v>
      </c>
      <c r="Z49" s="104">
        <f t="shared" si="4"/>
        <v>57.193999999999996</v>
      </c>
      <c r="AA49" s="104">
        <f t="shared" si="4"/>
        <v>57.0861</v>
      </c>
      <c r="AB49" s="104">
        <f t="shared" si="4"/>
        <v>56.11840000000001</v>
      </c>
      <c r="AC49" s="104">
        <f t="shared" si="4"/>
        <v>59.29760000000001</v>
      </c>
      <c r="AD49" s="104">
        <f t="shared" si="4"/>
        <v>58.5452</v>
      </c>
      <c r="AE49" s="104">
        <f t="shared" si="4"/>
        <v>58.3061</v>
      </c>
      <c r="AF49" s="104">
        <f>SUM(B49:AE49)/30</f>
        <v>58.14439666666667</v>
      </c>
      <c r="AG49" s="24"/>
    </row>
    <row r="50" spans="1:33" ht="23.25">
      <c r="A50" s="206" t="s">
        <v>17</v>
      </c>
      <c r="B50" s="104">
        <f aca="true" t="shared" si="5" ref="B50:AE50">-SUM(B17+B18+B32+B33+B41+B42)</f>
        <v>0</v>
      </c>
      <c r="C50" s="104">
        <f t="shared" si="5"/>
        <v>0</v>
      </c>
      <c r="D50" s="104">
        <f t="shared" si="5"/>
        <v>0</v>
      </c>
      <c r="E50" s="104">
        <f t="shared" si="5"/>
        <v>0</v>
      </c>
      <c r="F50" s="104">
        <f t="shared" si="5"/>
        <v>0</v>
      </c>
      <c r="G50" s="104">
        <f t="shared" si="5"/>
        <v>0</v>
      </c>
      <c r="H50" s="104">
        <f t="shared" si="5"/>
        <v>0</v>
      </c>
      <c r="I50" s="104">
        <f t="shared" si="5"/>
        <v>0</v>
      </c>
      <c r="J50" s="104">
        <f t="shared" si="5"/>
        <v>0</v>
      </c>
      <c r="K50" s="104">
        <f t="shared" si="5"/>
        <v>0</v>
      </c>
      <c r="L50" s="104">
        <f t="shared" si="5"/>
        <v>0</v>
      </c>
      <c r="M50" s="104">
        <f t="shared" si="5"/>
        <v>0</v>
      </c>
      <c r="N50" s="104">
        <f t="shared" si="5"/>
        <v>0</v>
      </c>
      <c r="O50" s="104">
        <f t="shared" si="5"/>
        <v>0</v>
      </c>
      <c r="P50" s="104">
        <f t="shared" si="5"/>
        <v>0</v>
      </c>
      <c r="Q50" s="104">
        <f t="shared" si="5"/>
        <v>0</v>
      </c>
      <c r="R50" s="104">
        <f t="shared" si="5"/>
        <v>0</v>
      </c>
      <c r="S50" s="104">
        <f t="shared" si="5"/>
        <v>0</v>
      </c>
      <c r="T50" s="104">
        <f t="shared" si="5"/>
        <v>0</v>
      </c>
      <c r="U50" s="104">
        <f t="shared" si="5"/>
        <v>0</v>
      </c>
      <c r="V50" s="104">
        <f t="shared" si="5"/>
        <v>0</v>
      </c>
      <c r="W50" s="104">
        <f t="shared" si="5"/>
        <v>0</v>
      </c>
      <c r="X50" s="104">
        <f t="shared" si="5"/>
        <v>0</v>
      </c>
      <c r="Y50" s="104">
        <f t="shared" si="5"/>
        <v>0</v>
      </c>
      <c r="Z50" s="104">
        <f t="shared" si="5"/>
        <v>0</v>
      </c>
      <c r="AA50" s="104">
        <f t="shared" si="5"/>
        <v>0</v>
      </c>
      <c r="AB50" s="104">
        <f t="shared" si="5"/>
        <v>0</v>
      </c>
      <c r="AC50" s="104">
        <f t="shared" si="5"/>
        <v>0</v>
      </c>
      <c r="AD50" s="104">
        <f t="shared" si="5"/>
        <v>0</v>
      </c>
      <c r="AE50" s="104">
        <f t="shared" si="5"/>
        <v>0</v>
      </c>
      <c r="AF50" s="104">
        <f>SUM(B50:AE50)/30</f>
        <v>0</v>
      </c>
      <c r="AG50" s="24"/>
    </row>
    <row r="51" spans="1:33" ht="23.25">
      <c r="A51" s="206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 t="s">
        <v>30</v>
      </c>
      <c r="AG51" s="24"/>
    </row>
    <row r="52" spans="1:33" ht="23.25">
      <c r="A52" s="221" t="s">
        <v>22</v>
      </c>
      <c r="B52" s="104">
        <f>SUM(B49:B50)</f>
        <v>56.9029</v>
      </c>
      <c r="C52" s="104">
        <f aca="true" t="shared" si="6" ref="C52:AE52">SUM(C49:C50)</f>
        <v>58.68549999999999</v>
      </c>
      <c r="D52" s="104">
        <f t="shared" si="6"/>
        <v>57.9297</v>
      </c>
      <c r="E52" s="104">
        <f t="shared" si="6"/>
        <v>62.1444</v>
      </c>
      <c r="F52" s="104">
        <f t="shared" si="6"/>
        <v>61.256899999999995</v>
      </c>
      <c r="G52" s="104">
        <f t="shared" si="6"/>
        <v>57.65489999999999</v>
      </c>
      <c r="H52" s="104">
        <f t="shared" si="6"/>
        <v>60.6687</v>
      </c>
      <c r="I52" s="104">
        <f t="shared" si="6"/>
        <v>59.6176</v>
      </c>
      <c r="J52" s="104">
        <f t="shared" si="6"/>
        <v>58.436099999999996</v>
      </c>
      <c r="K52" s="104">
        <f t="shared" si="6"/>
        <v>55.093100000000014</v>
      </c>
      <c r="L52" s="104">
        <f t="shared" si="6"/>
        <v>50.751900000000006</v>
      </c>
      <c r="M52" s="104">
        <f t="shared" si="6"/>
        <v>56.517700000000005</v>
      </c>
      <c r="N52" s="104">
        <f t="shared" si="6"/>
        <v>57.49700000000001</v>
      </c>
      <c r="O52" s="104">
        <f t="shared" si="6"/>
        <v>60.6608</v>
      </c>
      <c r="P52" s="104">
        <f t="shared" si="6"/>
        <v>61.1317</v>
      </c>
      <c r="Q52" s="104">
        <f t="shared" si="6"/>
        <v>59.811600000000006</v>
      </c>
      <c r="R52" s="104">
        <f t="shared" si="6"/>
        <v>60.26310000000001</v>
      </c>
      <c r="S52" s="104">
        <f t="shared" si="6"/>
        <v>53.1482</v>
      </c>
      <c r="T52" s="104">
        <f t="shared" si="6"/>
        <v>56.0649</v>
      </c>
      <c r="U52" s="104">
        <f t="shared" si="6"/>
        <v>55.6991</v>
      </c>
      <c r="V52" s="104">
        <f t="shared" si="6"/>
        <v>58.9142</v>
      </c>
      <c r="W52" s="104">
        <f t="shared" si="6"/>
        <v>61.57000000000001</v>
      </c>
      <c r="X52" s="104">
        <f t="shared" si="6"/>
        <v>58.228300000000004</v>
      </c>
      <c r="Y52" s="104">
        <f t="shared" si="6"/>
        <v>59.136199999999995</v>
      </c>
      <c r="Z52" s="104">
        <f t="shared" si="6"/>
        <v>57.193999999999996</v>
      </c>
      <c r="AA52" s="104">
        <f t="shared" si="6"/>
        <v>57.0861</v>
      </c>
      <c r="AB52" s="104">
        <f t="shared" si="6"/>
        <v>56.11840000000001</v>
      </c>
      <c r="AC52" s="104">
        <f t="shared" si="6"/>
        <v>59.29760000000001</v>
      </c>
      <c r="AD52" s="104">
        <f t="shared" si="6"/>
        <v>58.5452</v>
      </c>
      <c r="AE52" s="104">
        <f t="shared" si="6"/>
        <v>58.3061</v>
      </c>
      <c r="AF52" s="104">
        <f>SUM(B52:AE52)/30</f>
        <v>58.14439666666667</v>
      </c>
      <c r="AG52" s="24"/>
    </row>
    <row r="53" spans="1:33" ht="20.25">
      <c r="A53" s="10"/>
      <c r="B53" s="13"/>
      <c r="C53" s="23"/>
      <c r="D53" s="23"/>
      <c r="E53" s="23"/>
      <c r="F53" s="23"/>
      <c r="G53" s="23"/>
      <c r="H53" s="23"/>
      <c r="I53" s="13"/>
      <c r="J53" s="13"/>
      <c r="K53" s="13"/>
      <c r="L53" s="13"/>
      <c r="M53" s="13"/>
      <c r="N53" s="13"/>
      <c r="O53" s="13"/>
      <c r="P53" s="13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1:33" ht="20.25">
      <c r="A54" s="1" t="s">
        <v>20</v>
      </c>
      <c r="B54" s="15"/>
      <c r="C54" s="15"/>
      <c r="D54" s="15"/>
      <c r="E54" s="15"/>
      <c r="F54" s="15"/>
      <c r="G54" s="15"/>
      <c r="H54" s="15"/>
      <c r="I54" s="22"/>
      <c r="J54" s="22"/>
      <c r="K54" s="22"/>
      <c r="L54" s="22"/>
      <c r="M54" s="22"/>
      <c r="N54" s="22"/>
      <c r="O54" s="22"/>
      <c r="P54" s="22"/>
      <c r="Q54" s="23"/>
      <c r="R54" s="23"/>
      <c r="S54" s="15"/>
      <c r="T54" s="15"/>
      <c r="U54" s="15"/>
      <c r="V54" s="15"/>
      <c r="W54" s="15"/>
      <c r="X54" s="15"/>
      <c r="Y54" s="15"/>
      <c r="Z54" s="22"/>
      <c r="AA54" s="22"/>
      <c r="AB54" s="22"/>
      <c r="AC54" s="22"/>
      <c r="AD54" s="22"/>
      <c r="AE54" s="22"/>
      <c r="AF54" s="22"/>
      <c r="AG54" s="24"/>
    </row>
    <row r="55" spans="2:33" ht="20.25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</row>
    <row r="56" spans="1:33" ht="20.25">
      <c r="A56" s="9"/>
      <c r="B56" s="9"/>
      <c r="C56" s="9"/>
      <c r="D56" s="9"/>
      <c r="E56" s="9"/>
      <c r="F56" s="9"/>
      <c r="G56" s="9"/>
      <c r="H56" s="9"/>
      <c r="I56" s="14"/>
      <c r="J56" s="14"/>
      <c r="K56" s="14"/>
      <c r="L56" s="14"/>
      <c r="M56" s="14"/>
      <c r="N56" s="14"/>
      <c r="O56" s="14"/>
      <c r="P56" s="14"/>
      <c r="Q56" s="8"/>
      <c r="R56" s="8"/>
      <c r="S56" s="9"/>
      <c r="T56" s="9"/>
      <c r="U56" s="9"/>
      <c r="V56" s="9"/>
      <c r="W56" s="9"/>
      <c r="X56" s="9"/>
      <c r="Y56" s="9"/>
      <c r="Z56" s="14"/>
      <c r="AA56" s="14"/>
      <c r="AB56" s="14"/>
      <c r="AC56" s="14"/>
      <c r="AD56" s="14"/>
      <c r="AE56" s="14"/>
      <c r="AF56" s="14"/>
      <c r="AG56" s="10"/>
    </row>
    <row r="57" spans="1:16" ht="20.25">
      <c r="A57" s="9"/>
      <c r="B57" s="9"/>
      <c r="C57" s="9"/>
      <c r="D57" s="9"/>
      <c r="E57" s="9"/>
      <c r="F57" s="9"/>
      <c r="G57" s="9"/>
      <c r="H57" s="9"/>
      <c r="I57" s="14"/>
      <c r="J57" s="14"/>
      <c r="K57" s="14"/>
      <c r="L57" s="14"/>
      <c r="M57" s="14"/>
      <c r="N57" s="14"/>
      <c r="O57" s="14"/>
      <c r="P57" s="14"/>
    </row>
    <row r="66" ht="20.25">
      <c r="AG66" s="10"/>
    </row>
    <row r="67" ht="20.25">
      <c r="AG67" s="10"/>
    </row>
  </sheetData>
  <sheetProtection/>
  <printOptions/>
  <pageMargins left="0.46" right="0.53" top="0.66" bottom="1" header="0.5" footer="0.5"/>
  <pageSetup horizontalDpi="600" verticalDpi="600" orientation="landscape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Kauffman</dc:creator>
  <cp:keywords/>
  <dc:description/>
  <cp:lastModifiedBy>Jerry Kauffman</cp:lastModifiedBy>
  <cp:lastPrinted>2009-06-23T13:36:25Z</cp:lastPrinted>
  <dcterms:created xsi:type="dcterms:W3CDTF">1999-06-29T22:26:58Z</dcterms:created>
  <dcterms:modified xsi:type="dcterms:W3CDTF">2009-12-15T15:20:33Z</dcterms:modified>
  <cp:category/>
  <cp:version/>
  <cp:contentType/>
  <cp:contentStatus/>
</cp:coreProperties>
</file>